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Budget creation" sheetId="1" r:id="rId1"/>
    <sheet name="Budget tracking Yr 1" sheetId="2" r:id="rId2"/>
    <sheet name="Budget creation drop downs " sheetId="3" r:id="rId3"/>
    <sheet name="Budget - tips" sheetId="4" r:id="rId4"/>
    <sheet name="budget time &amp; resources list" sheetId="5" r:id="rId5"/>
    <sheet name="Budget P&amp;L - printable" sheetId="6" r:id="rId6"/>
    <sheet name="Summary" sheetId="7" state="hidden" r:id="rId7"/>
    <sheet name="Reference" sheetId="8" state="hidden" r:id="rId8"/>
  </sheets>
  <externalReferences>
    <externalReference r:id="rId11"/>
  </externalReferences>
  <definedNames>
    <definedName name="Currency">'Reference'!$G$3:$G$14</definedName>
    <definedName name="CurrencyType" localSheetId="1">'[1]Reference'!$D$3:$D$19</definedName>
    <definedName name="CurrencyType">'Reference'!$D$3:$D$19</definedName>
    <definedName name="Frequency">'Reference'!$E$3:$E$34</definedName>
    <definedName name="Infrastructure">'Budget creation drop downs '!#REF!</definedName>
    <definedName name="Infrastructure_Overhead__OH____Applied">'Budget creation drop downs '!#REF!</definedName>
    <definedName name="InfrastructureFee">'Budget creation drop downs '!$A$2:$A$3</definedName>
    <definedName name="IRB">'Reference'!$H$3:$H$4</definedName>
    <definedName name="Oncosts" localSheetId="0">'Budget creation'!$B$8</definedName>
    <definedName name="Overhead" localSheetId="5">'Budget creation'!$B$9</definedName>
    <definedName name="Overhead" localSheetId="1">'[1]Research project Budget'!$B$9</definedName>
    <definedName name="Overhead">'Budget creation'!$B$10</definedName>
    <definedName name="Percent" localSheetId="1">'[1]Reference'!$B$3:$B$104</definedName>
    <definedName name="Percent">'Reference'!$B$3:$B$104</definedName>
    <definedName name="_xlnm.Print_Area" localSheetId="3">'Budget - tips'!$A$1:$Z$28</definedName>
    <definedName name="_xlnm.Print_Area" localSheetId="0">'Budget creation'!$A$1:$R$78</definedName>
    <definedName name="_xlnm.Print_Area" localSheetId="5">'Budget P&amp;L - printable'!$A$1:$L$45</definedName>
    <definedName name="_xlnm.Print_Area" localSheetId="4">'budget time &amp; resources list'!$A$1:$I$96</definedName>
    <definedName name="_xlnm.Print_Titles" localSheetId="0">'Budget creation'!$2:$4</definedName>
    <definedName name="VisitType" localSheetId="1">'[1]Reference'!$C$3:$C$10</definedName>
    <definedName name="VisitType">'Reference'!$C$3:$C$10</definedName>
    <definedName name="YesNo" localSheetId="1">'[1]Reference'!$A$3:$A$5</definedName>
    <definedName name="YesNo">'Reference'!$A$3:$A$5</definedName>
  </definedNames>
  <calcPr fullCalcOnLoad="1"/>
</workbook>
</file>

<file path=xl/comments1.xml><?xml version="1.0" encoding="utf-8"?>
<comments xmlns="http://schemas.openxmlformats.org/spreadsheetml/2006/main">
  <authors>
    <author>Fiona Williams</author>
  </authors>
  <commentList>
    <comment ref="B10" authorId="0">
      <text>
        <r>
          <rPr>
            <sz val="9"/>
            <rFont val="Tahoma"/>
            <family val="2"/>
          </rPr>
          <t xml:space="preserve">Fee is not applied to the following funding sources 
- NHMRC grants
- Competitive &amp; peer-reviewed grants from other organisations 
- Donations 
Infrastructure Overhead fee of 20% is applied to all other income sources. CHECK WITH MCRI FINANCE IF UNSURE. </t>
        </r>
      </text>
    </comment>
  </commentList>
</comments>
</file>

<file path=xl/comments6.xml><?xml version="1.0" encoding="utf-8"?>
<comments xmlns="http://schemas.openxmlformats.org/spreadsheetml/2006/main">
  <authors>
    <author>Sarah Bascomb</author>
  </authors>
  <commentList>
    <comment ref="F19" authorId="0">
      <text>
        <r>
          <rPr>
            <b/>
            <sz val="8"/>
            <rFont val="Tahoma"/>
            <family val="2"/>
          </rPr>
          <t>Sarah Bascomb:</t>
        </r>
        <r>
          <rPr>
            <sz val="8"/>
            <rFont val="Tahoma"/>
            <family val="2"/>
          </rPr>
          <t xml:space="preserve">
Add the total amount the funder has agreed to pay for the conduct of the research project</t>
        </r>
      </text>
    </comment>
    <comment ref="F22" authorId="0">
      <text>
        <r>
          <rPr>
            <b/>
            <sz val="8"/>
            <rFont val="Tahoma"/>
            <family val="2"/>
          </rPr>
          <t>Sarah Bascomb:</t>
        </r>
        <r>
          <rPr>
            <sz val="8"/>
            <rFont val="Tahoma"/>
            <family val="2"/>
          </rPr>
          <t xml:space="preserve">
Automatically fills from budget tab - amount per participant</t>
        </r>
      </text>
    </comment>
    <comment ref="F23" authorId="0">
      <text>
        <r>
          <rPr>
            <b/>
            <sz val="8"/>
            <rFont val="Tahoma"/>
            <family val="2"/>
          </rPr>
          <t>Sarah Bascomb:</t>
        </r>
        <r>
          <rPr>
            <sz val="8"/>
            <rFont val="Tahoma"/>
            <family val="2"/>
          </rPr>
          <t xml:space="preserve">
Automatically fills from budget tab - includes all invoicable items and no specific study costs</t>
        </r>
      </text>
    </comment>
    <comment ref="F26" authorId="0">
      <text>
        <r>
          <rPr>
            <b/>
            <sz val="8"/>
            <rFont val="Tahoma"/>
            <family val="2"/>
          </rPr>
          <t>Sarah Bascomb:</t>
        </r>
        <r>
          <rPr>
            <sz val="8"/>
            <rFont val="Tahoma"/>
            <family val="2"/>
          </rPr>
          <t xml:space="preserve">
Value will be red if project will run at a loss</t>
        </r>
      </text>
    </comment>
  </commentList>
</comments>
</file>

<file path=xl/sharedStrings.xml><?xml version="1.0" encoding="utf-8"?>
<sst xmlns="http://schemas.openxmlformats.org/spreadsheetml/2006/main" count="379" uniqueCount="340">
  <si>
    <t>Treatment</t>
  </si>
  <si>
    <t>Site:</t>
  </si>
  <si>
    <t>Yes</t>
  </si>
  <si>
    <t>Description</t>
  </si>
  <si>
    <t>No</t>
  </si>
  <si>
    <t xml:space="preserve">NOTES: </t>
  </si>
  <si>
    <t>Drop Down Lists</t>
  </si>
  <si>
    <t>Yes/No</t>
  </si>
  <si>
    <t>Percent</t>
  </si>
  <si>
    <t>Follow Up</t>
  </si>
  <si>
    <t>Screening</t>
  </si>
  <si>
    <t>Discontinuation</t>
  </si>
  <si>
    <t>Currency</t>
  </si>
  <si>
    <t>Budget reflected in USD</t>
  </si>
  <si>
    <t>Budget reflected in HKD</t>
  </si>
  <si>
    <t>Budget reflected in INR</t>
  </si>
  <si>
    <t># of Units</t>
  </si>
  <si>
    <t>INV</t>
  </si>
  <si>
    <t>Budget reflected in GBP</t>
  </si>
  <si>
    <t>United States</t>
  </si>
  <si>
    <t>Country</t>
  </si>
  <si>
    <t>Visit Type</t>
  </si>
  <si>
    <t>Overhead</t>
  </si>
  <si>
    <t>Total procedure costs:</t>
  </si>
  <si>
    <t>Unit Cost (no OH)</t>
  </si>
  <si>
    <t>Total Extra Costs (includes overhead)</t>
  </si>
  <si>
    <t>Frequency</t>
  </si>
  <si>
    <t>Site Budget- CONFIDENTIAL</t>
  </si>
  <si>
    <t>Belgium</t>
  </si>
  <si>
    <t>Netherlands</t>
  </si>
  <si>
    <t>Spain</t>
  </si>
  <si>
    <t>Canada</t>
  </si>
  <si>
    <t>Germany</t>
  </si>
  <si>
    <t>Israel</t>
  </si>
  <si>
    <t>Total Cost of Proposed Site Budget vs. VERTEX Study Budget</t>
  </si>
  <si>
    <t>Summary</t>
  </si>
  <si>
    <t>Site Budget</t>
  </si>
  <si>
    <t>Vertex Budget
(25% OH)</t>
  </si>
  <si>
    <t xml:space="preserve"> % Site Budget Over/ Under Vertex Budget</t>
  </si>
  <si>
    <t>Cost per Subject</t>
  </si>
  <si>
    <t>Total Admin Fees</t>
  </si>
  <si>
    <t>Total Extra Costs</t>
  </si>
  <si>
    <t>Budget Currency:</t>
  </si>
  <si>
    <t>$</t>
  </si>
  <si>
    <t>₤</t>
  </si>
  <si>
    <t>€</t>
  </si>
  <si>
    <t>Total $</t>
  </si>
  <si>
    <t>Exchange rate:</t>
  </si>
  <si>
    <t>Informed Consent</t>
  </si>
  <si>
    <t>Vital Signs</t>
  </si>
  <si>
    <t>Demographics/ Medical History</t>
  </si>
  <si>
    <t>Local</t>
  </si>
  <si>
    <t>Total Cost Incl. OH</t>
  </si>
  <si>
    <t>Central</t>
  </si>
  <si>
    <t>IRB/ EC</t>
  </si>
  <si>
    <t>Royal Children's Hospital</t>
  </si>
  <si>
    <t>Archiving/ Document Storage fee</t>
  </si>
  <si>
    <t xml:space="preserve">Visit # </t>
  </si>
  <si>
    <t>Height + weight</t>
  </si>
  <si>
    <t>Physical Examination</t>
  </si>
  <si>
    <t>Costs per participant:</t>
  </si>
  <si>
    <t># of participants:</t>
  </si>
  <si>
    <t>Medical Imaging/Radiology</t>
  </si>
  <si>
    <t>Category</t>
  </si>
  <si>
    <t>Type of Cost</t>
  </si>
  <si>
    <t>Calculate Task Time Cost (i.e. # hrs x hrly rate) 
OR 
ADD FIXED COST</t>
  </si>
  <si>
    <t>Role or Name</t>
  </si>
  <si>
    <t>Cost/Hr</t>
  </si>
  <si>
    <t>Concept development</t>
  </si>
  <si>
    <t>Time writing/reviewing protocol</t>
  </si>
  <si>
    <t>Steering Committee meeting (time and costs)</t>
  </si>
  <si>
    <t>PI</t>
  </si>
  <si>
    <t>Biostatistician fees</t>
  </si>
  <si>
    <t>SC</t>
  </si>
  <si>
    <t>Consultation/Collaborator costs</t>
  </si>
  <si>
    <t>Administrator</t>
  </si>
  <si>
    <t>Set-Up Fee</t>
  </si>
  <si>
    <t>Study Start-Up Fee/Site Set-Up Fee</t>
  </si>
  <si>
    <t>Technician</t>
  </si>
  <si>
    <t>HREC/Gov</t>
  </si>
  <si>
    <t>HREC application fee</t>
  </si>
  <si>
    <t xml:space="preserve">SSA fee </t>
  </si>
  <si>
    <t>HREC Amendment Fee</t>
  </si>
  <si>
    <t>Preparation of Amendment for HREC</t>
  </si>
  <si>
    <t>Safety reporting to HREC</t>
  </si>
  <si>
    <t>Annual reports to HREC</t>
  </si>
  <si>
    <t>Recruit.</t>
  </si>
  <si>
    <t>Pre-Screening activity</t>
  </si>
  <si>
    <t>Advertising costs (recruitment)</t>
  </si>
  <si>
    <t>Screen Failures</t>
  </si>
  <si>
    <t>Pharmacy</t>
  </si>
  <si>
    <t>Pharmacy:  Fee - Set Up</t>
  </si>
  <si>
    <t>Pharmacy:  Fee - Ongoing Administration/yr</t>
  </si>
  <si>
    <t>Pharmacy:  Fee - Dispensing/visit/patient</t>
  </si>
  <si>
    <t>Pharmacy:  Fee - Pharmacist call back</t>
  </si>
  <si>
    <t>Pharmacy:  Fee - Relabelling (per hour, if appl.)</t>
  </si>
  <si>
    <t>Pharmacy:  Fee - Shelf Storage/yr (if appl.)</t>
  </si>
  <si>
    <t>Pharmacy:  Fee - Fridge Storage/yr (if appl.)</t>
  </si>
  <si>
    <t>Pharmacy:  Fee - Storage of Archives</t>
  </si>
  <si>
    <t>Pharmacy:  Fee - Courier/Drug Transfer</t>
  </si>
  <si>
    <t>Pharmacy:  Fee - Completion Fee</t>
  </si>
  <si>
    <t>Pharmacy:  Fee - Drug Destruction</t>
  </si>
  <si>
    <t>Pharmacy:  Fee - If buying Commercial drug (extra % on top of cost price)</t>
  </si>
  <si>
    <t>Pharmacy:  Fee - Miscellaneous</t>
  </si>
  <si>
    <t>Pathology</t>
  </si>
  <si>
    <t>Pathology Review and Set-up Fee</t>
  </si>
  <si>
    <t>Venepuncture Costs</t>
  </si>
  <si>
    <t xml:space="preserve">Sample Preparation </t>
  </si>
  <si>
    <t>Preparation for, and couriering samples to other labs</t>
  </si>
  <si>
    <t>Pathology storage fees</t>
  </si>
  <si>
    <t>Radiology</t>
  </si>
  <si>
    <t>Nuclear Medicine Review/Set-Up Fee</t>
  </si>
  <si>
    <t>Medical Imaging Review/Set-Up Fee</t>
  </si>
  <si>
    <t>Ghost/Dummy Scans for qualification</t>
  </si>
  <si>
    <t>DXA</t>
  </si>
  <si>
    <t>Xray</t>
  </si>
  <si>
    <t>MRI</t>
  </si>
  <si>
    <t>CT Scan</t>
  </si>
  <si>
    <t>Print CDs according to study requirements</t>
  </si>
  <si>
    <t>Other Depts</t>
  </si>
  <si>
    <t>Blood and Marrow Transplant (BMT) Review and Set-Up Fee</t>
  </si>
  <si>
    <t>BMT Transplant costs</t>
  </si>
  <si>
    <t>Ward Review and Set-Up Fee</t>
  </si>
  <si>
    <t>Ward space/beds/chairs</t>
  </si>
  <si>
    <t>Ward nursing care</t>
  </si>
  <si>
    <t>Ward consumables</t>
  </si>
  <si>
    <t>Allied Health Review and Set-Up Fee</t>
  </si>
  <si>
    <t>Medical Records Fees</t>
  </si>
  <si>
    <t>Cardiology Review and Set-Up Fee</t>
  </si>
  <si>
    <t>Cardiology - Conduct ECG</t>
  </si>
  <si>
    <t>Cardiology - Review ECG</t>
  </si>
  <si>
    <t>Theatre fees</t>
  </si>
  <si>
    <t>Surgery fees</t>
  </si>
  <si>
    <t>Anaethetics fees</t>
  </si>
  <si>
    <t>Annual fees (for different departments, as required)</t>
  </si>
  <si>
    <t>Safety &amp; Quality</t>
  </si>
  <si>
    <t>SAE reporting</t>
  </si>
  <si>
    <t>Creation of safety reports (for regulatory purposes)</t>
  </si>
  <si>
    <t>Review and submission of Safety reports to HREC</t>
  </si>
  <si>
    <t>Review and submission of Safety reports to RGO</t>
  </si>
  <si>
    <t>Submission of Safety reports to TGA/FDA/etc</t>
  </si>
  <si>
    <t>DSMB related activity (correspondence, prep of reports, meetings, travel/transport costs)</t>
  </si>
  <si>
    <t>Time required for monitoring visits (for site)</t>
  </si>
  <si>
    <t>Time required for monitoring visits (for monitor)</t>
  </si>
  <si>
    <t>Travel Expenses for monitoring visits (monitor)</t>
  </si>
  <si>
    <t>Time required for monitoring visit preparation, and writing reports/follow-up on monitoring visit (monitor)</t>
  </si>
  <si>
    <t>Managing data queries</t>
  </si>
  <si>
    <t>Patient</t>
  </si>
  <si>
    <t>Unscheduled visits</t>
  </si>
  <si>
    <t xml:space="preserve">Patient Travel Costs </t>
  </si>
  <si>
    <t xml:space="preserve">Patient Meals </t>
  </si>
  <si>
    <t>Patient Accomodation</t>
  </si>
  <si>
    <t>Patient Reimbursement</t>
  </si>
  <si>
    <t>Other</t>
  </si>
  <si>
    <t>Time spent on Filing/Documentation</t>
  </si>
  <si>
    <t>Time for Document Storage, Archiving</t>
  </si>
  <si>
    <t>Cost for Document Storage, Archiving</t>
  </si>
  <si>
    <t>Time for other study meetings/training requirements</t>
  </si>
  <si>
    <t>Consumables costs (e.g. copying, printing costs, supplies for exam rooms)</t>
  </si>
  <si>
    <t xml:space="preserve">Couriers </t>
  </si>
  <si>
    <t>Teleconference fees</t>
  </si>
  <si>
    <t>Insert additional rows above here (or in others sections) as appropriate</t>
  </si>
  <si>
    <t>CONVERTING MINUTES TO HOURS</t>
  </si>
  <si>
    <t>Min</t>
  </si>
  <si>
    <t xml:space="preserve"> = Hours</t>
  </si>
  <si>
    <t>OR:</t>
  </si>
  <si>
    <t>Enter No. of minutes:</t>
  </si>
  <si>
    <t>No. hours therefore =</t>
  </si>
  <si>
    <t>A. PROCEDURES</t>
  </si>
  <si>
    <t>Procedures sub-total</t>
  </si>
  <si>
    <t>B.  LABORATORY TESTS</t>
  </si>
  <si>
    <t>Personnel sub-total</t>
  </si>
  <si>
    <t>D.  PHARMACY</t>
  </si>
  <si>
    <t>Cells will automatically fill</t>
  </si>
  <si>
    <t>LEGEND/KEY</t>
  </si>
  <si>
    <t>Choose from drop down menu</t>
  </si>
  <si>
    <t>Lab tests sub-total</t>
  </si>
  <si>
    <t>Pharmacy sub-total</t>
  </si>
  <si>
    <t>Cost per Visit Subtotal (exl. Overhead)</t>
  </si>
  <si>
    <t>Total per visit (including overhead)</t>
  </si>
  <si>
    <t>Cumulative sub-total (incl overhead)</t>
  </si>
  <si>
    <t>Total cost per participant</t>
  </si>
  <si>
    <t>Serum Chemistry</t>
  </si>
  <si>
    <t>University of Melbourne</t>
  </si>
  <si>
    <t>AUD</t>
  </si>
  <si>
    <t>Currency:</t>
  </si>
  <si>
    <t>Unit Cost</t>
  </si>
  <si>
    <t>Total Additional Costs:</t>
  </si>
  <si>
    <t>Grand Total for study:</t>
  </si>
  <si>
    <t>·         Feasibility</t>
  </si>
  <si>
    <t>·         Pre-study visit</t>
  </si>
  <si>
    <t>·         Initiation visit</t>
  </si>
  <si>
    <t>·         Investigator meeting attendance</t>
  </si>
  <si>
    <t>·         Ethics application (time)</t>
  </si>
  <si>
    <t>·         Ethics application (copying costs)</t>
  </si>
  <si>
    <t>·         Budget/contract negotiation</t>
  </si>
  <si>
    <t>·         SSA application (time)</t>
  </si>
  <si>
    <t>·         Lead site cost</t>
  </si>
  <si>
    <t>·         Other training</t>
  </si>
  <si>
    <t>PROFIT AND LOSS BUDGET FOR CHECKING DEPARTMENT LIABILITY</t>
  </si>
  <si>
    <t>HREC #:</t>
  </si>
  <si>
    <t>Full Project Title (incl protocol number):</t>
  </si>
  <si>
    <t>Funding (contracting party):</t>
  </si>
  <si>
    <t>Budget:</t>
  </si>
  <si>
    <t>Budgeted Income:</t>
  </si>
  <si>
    <t># participants</t>
  </si>
  <si>
    <t># study visits</t>
  </si>
  <si>
    <t>Net Margin</t>
  </si>
  <si>
    <t>Principal Investigator:</t>
  </si>
  <si>
    <t>Date</t>
  </si>
  <si>
    <t>Cost Centre:</t>
  </si>
  <si>
    <t>GUIDANCE</t>
  </si>
  <si>
    <t xml:space="preserve"> - This P&amp;L is designed to give a snap shot of the study; the amount provided by the funder vs. the actual cost of the study</t>
  </si>
  <si>
    <t xml:space="preserve"> - For pharmaceutical sponsored studies the aim should be to breakeven and not for the department to make a loss</t>
  </si>
  <si>
    <t>This spreadsheet will only be required for industry sponsored trials if the sponsor will not provide funds as per the full budget template (i.e. pay 100% of the research costs)</t>
  </si>
  <si>
    <t xml:space="preserve"> - For collaborative group and investigator initiated studies, often departments will have to support the research in some way; this document makes it clear to the head </t>
  </si>
  <si>
    <t>of the department, just how much money the research is going to cost. This will allow for better accountability and decision making</t>
  </si>
  <si>
    <t>Head of Department</t>
  </si>
  <si>
    <t>Budgeted per patient Expenses:</t>
  </si>
  <si>
    <t>Budgeted additional expenses</t>
  </si>
  <si>
    <t>Are there any sub-studies that need to be included or have their own budget?</t>
  </si>
  <si>
    <t>TOTAL (incl GST)</t>
  </si>
  <si>
    <t xml:space="preserve">Base the budget on the tabled schedule of assessments from the protocol </t>
  </si>
  <si>
    <t>Sponsor/Funding body:</t>
  </si>
  <si>
    <t>TRACKING</t>
  </si>
  <si>
    <r>
      <t xml:space="preserve">This study is an </t>
    </r>
    <r>
      <rPr>
        <sz val="10"/>
        <color indexed="10"/>
        <rFont val="Calibri"/>
        <family val="2"/>
      </rPr>
      <t>sponsor/investigator-initiated</t>
    </r>
    <r>
      <rPr>
        <sz val="10"/>
        <rFont val="Calibri"/>
        <family val="2"/>
      </rPr>
      <t xml:space="preserve"> study being conducted by the Department of </t>
    </r>
    <r>
      <rPr>
        <sz val="10"/>
        <color indexed="10"/>
        <rFont val="Calibri"/>
        <family val="2"/>
      </rPr>
      <t>XXX</t>
    </r>
    <r>
      <rPr>
        <sz val="10"/>
        <rFont val="Calibri"/>
        <family val="2"/>
      </rPr>
      <t xml:space="preserve"> The anticipated duration of the study is X years, and it is expected that approximately </t>
    </r>
    <r>
      <rPr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participants will be recruited. </t>
    </r>
  </si>
  <si>
    <t>Complete</t>
  </si>
  <si>
    <t>Will auto fill</t>
  </si>
  <si>
    <t>Pregnancy test</t>
  </si>
  <si>
    <t>Inclusion/exclusion criteria review</t>
  </si>
  <si>
    <t>Definitions:</t>
  </si>
  <si>
    <t>Specimen Collection and shipping</t>
  </si>
  <si>
    <t>Murdoch Children's Research Institute</t>
  </si>
  <si>
    <t>Continue with as many visits as required per protocol</t>
  </si>
  <si>
    <t>Key points to consider:</t>
  </si>
  <si>
    <t>Inclusion/exclusion - are there any additional assessments required to complete as part of the inclusion/exclusion criteria not listed in the schedule of assessments</t>
  </si>
  <si>
    <t>Establish early which supporting departments will be required to fulfil the procedures listed in the schedule of assessments and make contact to obtain costings</t>
  </si>
  <si>
    <t>Use the 4th tab of this spreadsheet to build your own lists of standard times as you go - this will ensure each time you prepare a budget it becomes quicker and easier</t>
  </si>
  <si>
    <t xml:space="preserve">Time required to review monitoring visit reports </t>
  </si>
  <si>
    <t>Assumed Hourly Rates (incl on costs):</t>
  </si>
  <si>
    <t xml:space="preserve">Calculation of time for additional procedures </t>
  </si>
  <si>
    <t>Add to this as over time to create a databank of all costs involved in research and the time that needs to be allocated to certain procedures</t>
  </si>
  <si>
    <t>This can be used as a basis for justifying costs to a sponsor if required so ensure you allocate time accurately</t>
  </si>
  <si>
    <t>Staff travel - home visits</t>
  </si>
  <si>
    <t>Who 
(Enter name or role/salary grade if appropriate)</t>
  </si>
  <si>
    <t>Time Req. In hours (If appropriate)</t>
  </si>
  <si>
    <t>Department:</t>
  </si>
  <si>
    <t>Total per patient payments received from funder</t>
  </si>
  <si>
    <t>Other payments received from funder</t>
  </si>
  <si>
    <t>Budget reflected in Australian dollars and excludes GST</t>
  </si>
  <si>
    <t># Occurances</t>
  </si>
  <si>
    <t>Pre study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</si>
  <si>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</si>
  <si>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</si>
  <si>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</si>
  <si>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</si>
  <si>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</si>
  <si>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</si>
  <si>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</si>
  <si>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</si>
  <si>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</si>
  <si>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</si>
  <si>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</si>
  <si>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</si>
  <si>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Total</t>
  </si>
  <si>
    <t>Total Income</t>
  </si>
  <si>
    <t>Total Per Patient Costs</t>
  </si>
  <si>
    <t>Cost</t>
  </si>
  <si>
    <t>Salaries &amp; Wages</t>
  </si>
  <si>
    <t>Total Invoices</t>
  </si>
  <si>
    <t>Additional Expenses</t>
  </si>
  <si>
    <t>Total Outlays</t>
  </si>
  <si>
    <t>Invoiceable Items</t>
  </si>
  <si>
    <t>Monthly Balance</t>
  </si>
  <si>
    <t>Projected Cumulative End of Month Balance</t>
  </si>
  <si>
    <t>Total invoiceable items</t>
  </si>
  <si>
    <r>
      <t>C.  PERSONNEL</t>
    </r>
    <r>
      <rPr>
        <b/>
        <sz val="10"/>
        <color indexed="10"/>
        <rFont val="Calibri"/>
        <family val="2"/>
      </rPr>
      <t xml:space="preserve"> (include time for participant visits, data entry, patient bookings)</t>
    </r>
  </si>
  <si>
    <t>Participant meal allowance</t>
  </si>
  <si>
    <t>·        Recruitment activities (e.g. time to present to departments, to identify patients and review patient records etc, to answer enquiries and book appointments, )  </t>
  </si>
  <si>
    <t>·        Safety reporting (SUSAR and SAE) time</t>
  </si>
  <si>
    <t>·        Data entry time (CRF completion), data cleaning (addressing queries) and other data management tasks</t>
  </si>
  <si>
    <t xml:space="preserve">·        Time with the monitor for studies which are externally monitored </t>
  </si>
  <si>
    <t xml:space="preserve">·        Reporting (HREC,DMC or DSMB, funding bodies) </t>
  </si>
  <si>
    <t>Accurate tracking of money in and costs out it vital and should be done at least quarterly</t>
  </si>
  <si>
    <t xml:space="preserve">·        Closing the study and archiving essential documents and data </t>
  </si>
  <si>
    <t>·        Time for the participant visit/assessments/procedures</t>
  </si>
  <si>
    <t>Section A should reflect the protocol schedule of assessments - add as many rows as you require (some examples given below)</t>
  </si>
  <si>
    <t>Add in further tests and rows as required</t>
  </si>
  <si>
    <t>Pharmacy - Drug dispensing</t>
  </si>
  <si>
    <t xml:space="preserve">Study Coordinator time - see next tab 'TIPS' </t>
  </si>
  <si>
    <t xml:space="preserve">Neuropsychology assessments </t>
  </si>
  <si>
    <t xml:space="preserve">Data management - Data entry &amp; cleaning /Safety reporting  </t>
  </si>
  <si>
    <t>Safety review - review of adverse events etc</t>
  </si>
  <si>
    <t>Cardiology - ECG</t>
  </si>
  <si>
    <t>as above</t>
  </si>
  <si>
    <t xml:space="preserve">Haematology </t>
  </si>
  <si>
    <t xml:space="preserve">Cardiology - Ultrasound </t>
  </si>
  <si>
    <r>
      <t>HREC amendment fee (</t>
    </r>
    <r>
      <rPr>
        <i/>
        <sz val="10"/>
        <rFont val="Calibri"/>
        <family val="2"/>
      </rPr>
      <t>RCH HREC - no cost for investigator studies</t>
    </r>
    <r>
      <rPr>
        <sz val="10"/>
        <rFont val="Calibri"/>
        <family val="2"/>
      </rPr>
      <t xml:space="preserve">) </t>
    </r>
  </si>
  <si>
    <r>
      <t>Pathology establishment fee (</t>
    </r>
    <r>
      <rPr>
        <i/>
        <sz val="10"/>
        <rFont val="Calibri"/>
        <family val="2"/>
      </rPr>
      <t>if charged</t>
    </r>
    <r>
      <rPr>
        <sz val="10"/>
        <rFont val="Calibri"/>
        <family val="2"/>
      </rPr>
      <t>)</t>
    </r>
  </si>
  <si>
    <r>
      <t>Pharmacy establishment  fee (</t>
    </r>
    <r>
      <rPr>
        <i/>
        <sz val="10"/>
        <rFont val="Calibri"/>
        <family val="2"/>
      </rPr>
      <t>if charged</t>
    </r>
    <r>
      <rPr>
        <sz val="10"/>
        <rFont val="Calibri"/>
        <family val="2"/>
      </rPr>
      <t>)</t>
    </r>
  </si>
  <si>
    <t xml:space="preserve">Participant Travel-Related Costs reimbursement </t>
  </si>
  <si>
    <t>Data manager (if not included in earlier section)</t>
  </si>
  <si>
    <t>Staff</t>
  </si>
  <si>
    <t xml:space="preserve">Salary - annual </t>
  </si>
  <si>
    <t xml:space="preserve"> Principal investigator</t>
  </si>
  <si>
    <t>Study coordinator</t>
  </si>
  <si>
    <t>Salary indexed</t>
  </si>
  <si>
    <r>
      <t>1</t>
    </r>
    <r>
      <rPr>
        <sz val="10"/>
        <rFont val="Calibri"/>
        <family val="2"/>
      </rPr>
      <t xml:space="preserve">  Reimbursement - refer to Subject Travel Reimbursement Policy) </t>
    </r>
  </si>
  <si>
    <t xml:space="preserve">Statistical review, support &amp; analysis </t>
  </si>
  <si>
    <t xml:space="preserve">PI time - see next tab 'TIPS' </t>
  </si>
  <si>
    <t>·        Ethics/governance - preparation for INITIAL submission  (include time for document preparation; respond to DTS and HREC queries)</t>
  </si>
  <si>
    <t xml:space="preserve">·        Ethics/governance - preparation for submission of PROTOCOL AMNDTS etc </t>
  </si>
  <si>
    <t xml:space="preserve">·        Develop protocol, key study documents, CRFs and database, study systems </t>
  </si>
  <si>
    <t>Estimate labour time accurately (use available salary scales from MCRI/RCH/UMDoP then include on-costs) [consider charging a fee if your research is commercially-sponsored]</t>
  </si>
  <si>
    <t>·       Determine study feasibility,  discussion/negotiation with supporting departments, preparing/conducting site initiation meeting for all involved, study-specific training etc</t>
  </si>
  <si>
    <t xml:space="preserve">·        Maintain Study Binder with all study-level essential documents </t>
  </si>
  <si>
    <t>Infrastructure Overhead (OH) % Applied:</t>
  </si>
  <si>
    <t>Protocol Version #/Date:</t>
  </si>
  <si>
    <t>Protocol Name/ID</t>
  </si>
  <si>
    <t>Infrastructure Overhead fee %</t>
  </si>
  <si>
    <t>Either enter staff labour cost here (unit cost) OR include in study personnel costs below</t>
  </si>
  <si>
    <r>
      <t>Other supporting department costs (</t>
    </r>
    <r>
      <rPr>
        <b/>
        <sz val="10"/>
        <rFont val="Calibri"/>
        <family val="2"/>
      </rPr>
      <t>examples</t>
    </r>
    <r>
      <rPr>
        <sz val="10"/>
        <rFont val="Calibri"/>
        <family val="2"/>
      </rPr>
      <t>)</t>
    </r>
  </si>
  <si>
    <t>Base salary plus  oncosts (25%)</t>
  </si>
  <si>
    <r>
      <t>eCTN fee to TGA (</t>
    </r>
    <r>
      <rPr>
        <i/>
        <sz val="10"/>
        <rFont val="Calibri"/>
        <family val="2"/>
      </rPr>
      <t>req'd for most drug &amp; device trials</t>
    </r>
    <r>
      <rPr>
        <sz val="10"/>
        <rFont val="Calibri"/>
        <family val="2"/>
      </rPr>
      <t xml:space="preserve">) </t>
    </r>
  </si>
  <si>
    <t xml:space="preserve">To work out an hourly rate divide the FULL-TIME salary by 1976 </t>
  </si>
  <si>
    <t xml:space="preserve">Data Manager </t>
  </si>
  <si>
    <t xml:space="preserve">Research Salary costs </t>
  </si>
  <si>
    <r>
      <rPr>
        <b/>
        <sz val="11"/>
        <rFont val="Calibri"/>
        <family val="2"/>
      </rPr>
      <t xml:space="preserve">Additional items 
</t>
    </r>
    <r>
      <rPr>
        <b/>
        <sz val="10"/>
        <color indexed="10"/>
        <rFont val="Calibri"/>
        <family val="2"/>
      </rPr>
      <t>(these are examples only - they will be different for every protocol)</t>
    </r>
  </si>
  <si>
    <t>This template has been developed for use with investigator-initiated research - contact MCTC for guidance on budgeting for commercially-sponsored research. 
The information contained in this template are examples only - add and delete lines as required for your study.</t>
  </si>
  <si>
    <r>
      <t>HREC &amp; governance initial review fee (</t>
    </r>
    <r>
      <rPr>
        <i/>
        <sz val="10"/>
        <rFont val="Calibri"/>
        <family val="2"/>
      </rPr>
      <t>RCH REG - no cost for investigator studies</t>
    </r>
    <r>
      <rPr>
        <sz val="10"/>
        <rFont val="Calibri"/>
        <family val="2"/>
      </rPr>
      <t xml:space="preserve">) </t>
    </r>
  </si>
  <si>
    <r>
      <rPr>
        <b/>
        <sz val="11"/>
        <rFont val="Calibri"/>
        <family val="2"/>
      </rPr>
      <t>On costs:</t>
    </r>
    <r>
      <rPr>
        <sz val="11"/>
        <rFont val="Calibri"/>
        <family val="2"/>
      </rPr>
      <t xml:space="preserve"> </t>
    </r>
  </si>
  <si>
    <t>The supplementary costs of a salary which include workers’ compensation, leave loading, superannuation, payroll tax etc.</t>
  </si>
  <si>
    <t xml:space="preserve">Infrastructure Overhead fee of 20% is applied to all other income sources. CHECK WITH MCRI FINANCE IF UNSURE. </t>
  </si>
  <si>
    <t xml:space="preserve">Overhead infrastructure fee: </t>
  </si>
  <si>
    <t xml:space="preserve">The fee charged to contibute to the operating expenses of running and maintaining a hospital/institution such as utilities. MCRI does not charge the fee where funding comes from: </t>
  </si>
  <si>
    <t>1) NHMRC grants (Infrastructure funding is provided directly to MCRI in addition to grant to PI)</t>
  </si>
  <si>
    <t xml:space="preserve">2) Other competitive grants that have been subject to a peer-review process (in these cases MCRI applies to government for limited infrastructure support) </t>
  </si>
  <si>
    <t>3) Donations (Infrastructure cannot be charged on donations)</t>
  </si>
  <si>
    <t xml:space="preserve">A 20%  charge is applied to all other income sources. </t>
  </si>
  <si>
    <t xml:space="preserve">CHECK WITH MCRI FINANCE IF YOU ARE UNSURE OF HOW THE RULES APPLY TO YOUR PROJECT.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</si>
</sst>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  <numFmt numFmtId="166" formatCode="0.0%"/>
    <numFmt numFmtId="167" formatCode="_(&quot;$&quot;* #,##0_);_(&quot;$&quot;* \(#,##0\);_(&quot;$&quot;* &quot;-&quot;??_);_(@_)"/>
    <numFmt numFmtId="168" formatCode="0.000"/>
    <numFmt numFmtId="169" formatCode="_-&quot;$&quot;* #,##0_-;\-&quot;$&quot;* #,##0_-;_-&quot;$&quot;* &quot;-&quot;??_-;_-@_-"/>
    <numFmt numFmtId="170" formatCode="&quot;$&quot;#,##0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sz val="9"/>
      <name val="Tahoma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u val="single"/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22"/>
      <color indexed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2"/>
      <color indexed="10"/>
      <name val="Calibri"/>
      <family val="2"/>
    </font>
    <font>
      <vertAlign val="superscript"/>
      <sz val="10"/>
      <name val="Calibri"/>
      <family val="2"/>
    </font>
    <font>
      <b/>
      <sz val="13"/>
      <color indexed="10"/>
      <name val="Calibri"/>
      <family val="2"/>
    </font>
    <font>
      <sz val="13"/>
      <color indexed="10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FFFF"/>
      <name val="Calibri"/>
      <family val="2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  <font>
      <sz val="12"/>
      <color rgb="FFFF0000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BCB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C26D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n"/>
      <bottom style="thin"/>
    </border>
    <border>
      <left/>
      <right/>
      <top/>
      <bottom style="mediumDashed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 style="medium"/>
      <top style="medium"/>
      <bottom style="thick"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 applyProtection="1">
      <alignment/>
      <protection/>
    </xf>
    <xf numFmtId="0" fontId="2" fillId="33" borderId="13" xfId="0" applyFont="1" applyFill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9" fontId="0" fillId="34" borderId="11" xfId="63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9" fontId="0" fillId="34" borderId="0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5" borderId="16" xfId="0" applyFont="1" applyFill="1" applyBorder="1" applyAlignment="1">
      <alignment horizontal="center" vertical="center"/>
    </xf>
    <xf numFmtId="167" fontId="2" fillId="35" borderId="17" xfId="45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vertical="center" wrapText="1"/>
    </xf>
    <xf numFmtId="0" fontId="2" fillId="34" borderId="20" xfId="0" applyFont="1" applyFill="1" applyBorder="1" applyAlignment="1" applyProtection="1">
      <alignment horizontal="left"/>
      <protection/>
    </xf>
    <xf numFmtId="165" fontId="7" fillId="34" borderId="21" xfId="63" applyNumberFormat="1" applyFont="1" applyFill="1" applyBorder="1" applyAlignment="1">
      <alignment/>
    </xf>
    <xf numFmtId="165" fontId="0" fillId="34" borderId="10" xfId="0" applyNumberFormat="1" applyFill="1" applyBorder="1" applyAlignment="1">
      <alignment/>
    </xf>
    <xf numFmtId="10" fontId="8" fillId="34" borderId="22" xfId="0" applyNumberFormat="1" applyFont="1" applyFill="1" applyBorder="1" applyAlignment="1">
      <alignment/>
    </xf>
    <xf numFmtId="0" fontId="2" fillId="34" borderId="23" xfId="0" applyFont="1" applyFill="1" applyBorder="1" applyAlignment="1" applyProtection="1">
      <alignment horizontal="left"/>
      <protection/>
    </xf>
    <xf numFmtId="165" fontId="7" fillId="34" borderId="24" xfId="63" applyNumberFormat="1" applyFont="1" applyFill="1" applyBorder="1" applyAlignment="1">
      <alignment/>
    </xf>
    <xf numFmtId="165" fontId="0" fillId="34" borderId="11" xfId="0" applyNumberFormat="1" applyFill="1" applyBorder="1" applyAlignment="1">
      <alignment/>
    </xf>
    <xf numFmtId="10" fontId="8" fillId="34" borderId="25" xfId="0" applyNumberFormat="1" applyFont="1" applyFill="1" applyBorder="1" applyAlignment="1">
      <alignment/>
    </xf>
    <xf numFmtId="0" fontId="2" fillId="34" borderId="26" xfId="0" applyFont="1" applyFill="1" applyBorder="1" applyAlignment="1" applyProtection="1">
      <alignment horizontal="left"/>
      <protection/>
    </xf>
    <xf numFmtId="165" fontId="7" fillId="34" borderId="27" xfId="45" applyNumberFormat="1" applyFont="1" applyFill="1" applyBorder="1" applyAlignment="1">
      <alignment/>
    </xf>
    <xf numFmtId="165" fontId="0" fillId="34" borderId="28" xfId="0" applyNumberFormat="1" applyFill="1" applyBorder="1" applyAlignment="1">
      <alignment/>
    </xf>
    <xf numFmtId="10" fontId="8" fillId="34" borderId="29" xfId="0" applyNumberFormat="1" applyFont="1" applyFill="1" applyBorder="1" applyAlignment="1">
      <alignment/>
    </xf>
    <xf numFmtId="0" fontId="0" fillId="34" borderId="0" xfId="0" applyFont="1" applyFill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54" fillId="0" borderId="0" xfId="58">
      <alignment/>
      <protection/>
    </xf>
    <xf numFmtId="0" fontId="58" fillId="36" borderId="0" xfId="58" applyFont="1" applyFill="1" applyAlignment="1">
      <alignment horizontal="center"/>
      <protection/>
    </xf>
    <xf numFmtId="0" fontId="54" fillId="0" borderId="0" xfId="58" applyAlignment="1">
      <alignment horizontal="center"/>
      <protection/>
    </xf>
    <xf numFmtId="2" fontId="54" fillId="0" borderId="0" xfId="58" applyNumberFormat="1" applyAlignment="1">
      <alignment horizontal="center"/>
      <protection/>
    </xf>
    <xf numFmtId="0" fontId="69" fillId="0" borderId="0" xfId="58" applyFont="1">
      <alignment/>
      <protection/>
    </xf>
    <xf numFmtId="0" fontId="54" fillId="32" borderId="11" xfId="58" applyFill="1" applyBorder="1">
      <alignment/>
      <protection/>
    </xf>
    <xf numFmtId="2" fontId="54" fillId="0" borderId="0" xfId="58" applyNumberFormat="1" applyBorder="1">
      <alignment/>
      <protection/>
    </xf>
    <xf numFmtId="0" fontId="9" fillId="34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34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 applyProtection="1">
      <alignment vertical="top"/>
      <protection locked="0"/>
    </xf>
    <xf numFmtId="0" fontId="9" fillId="37" borderId="0" xfId="0" applyFont="1" applyFill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71" fillId="0" borderId="0" xfId="58" applyFont="1" applyAlignment="1">
      <alignment vertical="top"/>
      <protection/>
    </xf>
    <xf numFmtId="0" fontId="71" fillId="0" borderId="0" xfId="58" applyFont="1" applyBorder="1" applyAlignment="1">
      <alignment vertical="top"/>
      <protection/>
    </xf>
    <xf numFmtId="0" fontId="71" fillId="0" borderId="0" xfId="58" applyFont="1" applyAlignment="1">
      <alignment horizontal="center" vertical="top"/>
      <protection/>
    </xf>
    <xf numFmtId="0" fontId="72" fillId="36" borderId="0" xfId="58" applyFont="1" applyFill="1" applyBorder="1" applyAlignment="1">
      <alignment vertical="top" wrapText="1"/>
      <protection/>
    </xf>
    <xf numFmtId="0" fontId="72" fillId="36" borderId="0" xfId="58" applyFont="1" applyFill="1" applyAlignment="1">
      <alignment horizontal="center" vertical="top" wrapText="1"/>
      <protection/>
    </xf>
    <xf numFmtId="0" fontId="72" fillId="36" borderId="0" xfId="58" applyFont="1" applyFill="1" applyAlignment="1">
      <alignment vertical="top" wrapText="1"/>
      <protection/>
    </xf>
    <xf numFmtId="0" fontId="72" fillId="36" borderId="0" xfId="58" applyFont="1" applyFill="1" applyAlignment="1">
      <alignment vertical="top"/>
      <protection/>
    </xf>
    <xf numFmtId="0" fontId="71" fillId="0" borderId="11" xfId="58" applyFont="1" applyBorder="1" applyAlignment="1">
      <alignment vertical="top" wrapText="1"/>
      <protection/>
    </xf>
    <xf numFmtId="0" fontId="71" fillId="32" borderId="11" xfId="58" applyFont="1" applyFill="1" applyBorder="1" applyAlignment="1">
      <alignment horizontal="center" vertical="top"/>
      <protection/>
    </xf>
    <xf numFmtId="0" fontId="71" fillId="0" borderId="11" xfId="58" applyFont="1" applyBorder="1" applyAlignment="1">
      <alignment vertical="top"/>
      <protection/>
    </xf>
    <xf numFmtId="0" fontId="71" fillId="32" borderId="11" xfId="58" applyFont="1" applyFill="1" applyBorder="1" applyAlignment="1">
      <alignment vertical="top"/>
      <protection/>
    </xf>
    <xf numFmtId="0" fontId="72" fillId="32" borderId="11" xfId="58" applyFont="1" applyFill="1" applyBorder="1" applyAlignment="1">
      <alignment horizontal="center" vertical="top" wrapText="1"/>
      <protection/>
    </xf>
    <xf numFmtId="0" fontId="71" fillId="0" borderId="11" xfId="58" applyFont="1" applyBorder="1" applyAlignment="1">
      <alignment horizontal="left" vertical="top" wrapText="1"/>
      <protection/>
    </xf>
    <xf numFmtId="0" fontId="71" fillId="0" borderId="11" xfId="58" applyFont="1" applyBorder="1" applyAlignment="1">
      <alignment horizontal="center" vertical="top"/>
      <protection/>
    </xf>
    <xf numFmtId="165" fontId="71" fillId="32" borderId="11" xfId="58" applyNumberFormat="1" applyFont="1" applyFill="1" applyBorder="1" applyAlignment="1">
      <alignment vertical="top"/>
      <protection/>
    </xf>
    <xf numFmtId="0" fontId="9" fillId="0" borderId="30" xfId="59" applyFont="1" applyBorder="1">
      <alignment/>
      <protection/>
    </xf>
    <xf numFmtId="0" fontId="9" fillId="0" borderId="0" xfId="59" applyFont="1">
      <alignment/>
      <protection/>
    </xf>
    <xf numFmtId="0" fontId="9" fillId="0" borderId="31" xfId="59" applyFont="1" applyBorder="1">
      <alignment/>
      <protection/>
    </xf>
    <xf numFmtId="0" fontId="9" fillId="0" borderId="32" xfId="59" applyFont="1" applyBorder="1">
      <alignment/>
      <protection/>
    </xf>
    <xf numFmtId="0" fontId="9" fillId="0" borderId="0" xfId="59" applyFont="1" applyBorder="1">
      <alignment/>
      <protection/>
    </xf>
    <xf numFmtId="0" fontId="18" fillId="0" borderId="32" xfId="59" applyFont="1" applyFill="1" applyBorder="1">
      <alignment/>
      <protection/>
    </xf>
    <xf numFmtId="168" fontId="9" fillId="0" borderId="0" xfId="59" applyNumberFormat="1" applyFont="1" applyBorder="1" applyAlignment="1">
      <alignment horizontal="center"/>
      <protection/>
    </xf>
    <xf numFmtId="0" fontId="18" fillId="0" borderId="32" xfId="59" applyFont="1" applyFill="1" applyBorder="1" applyAlignment="1">
      <alignment wrapText="1"/>
      <protection/>
    </xf>
    <xf numFmtId="168" fontId="9" fillId="0" borderId="0" xfId="59" applyNumberFormat="1" applyFont="1" applyBorder="1" applyAlignment="1">
      <alignment horizontal="justify" vertical="justify" wrapText="1"/>
      <protection/>
    </xf>
    <xf numFmtId="0" fontId="16" fillId="0" borderId="32" xfId="59" applyFont="1" applyBorder="1">
      <alignment/>
      <protection/>
    </xf>
    <xf numFmtId="0" fontId="18" fillId="0" borderId="32" xfId="59" applyFont="1" applyBorder="1">
      <alignment/>
      <protection/>
    </xf>
    <xf numFmtId="0" fontId="9" fillId="0" borderId="0" xfId="59" applyFont="1" applyAlignment="1">
      <alignment wrapText="1"/>
      <protection/>
    </xf>
    <xf numFmtId="0" fontId="37" fillId="0" borderId="12" xfId="59" applyFont="1" applyBorder="1" quotePrefix="1">
      <alignment/>
      <protection/>
    </xf>
    <xf numFmtId="0" fontId="37" fillId="0" borderId="33" xfId="59" applyFont="1" applyBorder="1" applyAlignment="1">
      <alignment horizontal="justify" vertical="justify"/>
      <protection/>
    </xf>
    <xf numFmtId="0" fontId="18" fillId="0" borderId="33" xfId="59" applyFont="1" applyBorder="1" applyAlignment="1">
      <alignment horizontal="center"/>
      <protection/>
    </xf>
    <xf numFmtId="0" fontId="18" fillId="0" borderId="32" xfId="59" applyFont="1" applyBorder="1" applyAlignment="1">
      <alignment horizontal="right"/>
      <protection/>
    </xf>
    <xf numFmtId="0" fontId="9" fillId="0" borderId="0" xfId="59" applyFont="1" applyBorder="1" applyAlignment="1">
      <alignment horizontal="justify" vertical="justify"/>
      <protection/>
    </xf>
    <xf numFmtId="0" fontId="9" fillId="0" borderId="0" xfId="59" applyFont="1" applyBorder="1" applyAlignment="1">
      <alignment horizontal="center" vertical="justify"/>
      <protection/>
    </xf>
    <xf numFmtId="0" fontId="9" fillId="0" borderId="0" xfId="59" applyFont="1" applyFill="1" applyBorder="1" applyAlignment="1">
      <alignment horizontal="justify" vertical="justify"/>
      <protection/>
    </xf>
    <xf numFmtId="0" fontId="9" fillId="0" borderId="0" xfId="59" applyFont="1" applyFill="1" applyBorder="1" applyAlignment="1">
      <alignment horizontal="center" vertical="justify"/>
      <protection/>
    </xf>
    <xf numFmtId="0" fontId="37" fillId="0" borderId="0" xfId="59" applyFont="1" applyBorder="1">
      <alignment/>
      <protection/>
    </xf>
    <xf numFmtId="0" fontId="9" fillId="0" borderId="0" xfId="59" applyFont="1" applyFill="1">
      <alignment/>
      <protection/>
    </xf>
    <xf numFmtId="0" fontId="9" fillId="0" borderId="0" xfId="59" applyFont="1" applyFill="1" applyBorder="1">
      <alignment/>
      <protection/>
    </xf>
    <xf numFmtId="0" fontId="37" fillId="0" borderId="0" xfId="59" applyFont="1" applyFill="1" applyBorder="1">
      <alignment/>
      <protection/>
    </xf>
    <xf numFmtId="0" fontId="9" fillId="0" borderId="34" xfId="59" applyFont="1" applyBorder="1">
      <alignment/>
      <protection/>
    </xf>
    <xf numFmtId="0" fontId="9" fillId="0" borderId="32" xfId="59" applyFont="1" applyFill="1" applyBorder="1">
      <alignment/>
      <protection/>
    </xf>
    <xf numFmtId="0" fontId="9" fillId="0" borderId="35" xfId="59" applyFont="1" applyBorder="1">
      <alignment/>
      <protection/>
    </xf>
    <xf numFmtId="0" fontId="9" fillId="0" borderId="36" xfId="59" applyFont="1" applyBorder="1">
      <alignment/>
      <protection/>
    </xf>
    <xf numFmtId="0" fontId="37" fillId="0" borderId="36" xfId="59" applyFont="1" applyBorder="1">
      <alignment/>
      <protection/>
    </xf>
    <xf numFmtId="0" fontId="9" fillId="0" borderId="37" xfId="59" applyFont="1" applyBorder="1">
      <alignment/>
      <protection/>
    </xf>
    <xf numFmtId="0" fontId="18" fillId="0" borderId="0" xfId="59" applyFont="1">
      <alignment/>
      <protection/>
    </xf>
    <xf numFmtId="0" fontId="18" fillId="37" borderId="32" xfId="59" applyFont="1" applyFill="1" applyBorder="1">
      <alignment/>
      <protection/>
    </xf>
    <xf numFmtId="0" fontId="9" fillId="37" borderId="34" xfId="59" applyFont="1" applyFill="1" applyBorder="1">
      <alignment/>
      <protection/>
    </xf>
    <xf numFmtId="0" fontId="9" fillId="37" borderId="0" xfId="59" applyFont="1" applyFill="1">
      <alignment/>
      <protection/>
    </xf>
    <xf numFmtId="0" fontId="73" fillId="37" borderId="0" xfId="59" applyFont="1" applyFill="1" applyBorder="1">
      <alignment/>
      <protection/>
    </xf>
    <xf numFmtId="0" fontId="9" fillId="12" borderId="0" xfId="59" applyFont="1" applyFill="1" applyBorder="1" applyAlignment="1">
      <alignment horizontal="center" vertical="justify"/>
      <protection/>
    </xf>
    <xf numFmtId="0" fontId="9" fillId="12" borderId="0" xfId="59" applyFont="1" applyFill="1">
      <alignment/>
      <protection/>
    </xf>
    <xf numFmtId="0" fontId="18" fillId="12" borderId="32" xfId="59" applyFont="1" applyFill="1" applyBorder="1">
      <alignment/>
      <protection/>
    </xf>
    <xf numFmtId="44" fontId="18" fillId="0" borderId="14" xfId="48" applyFont="1" applyBorder="1" applyAlignment="1">
      <alignment horizontal="center" vertical="center"/>
    </xf>
    <xf numFmtId="44" fontId="9" fillId="0" borderId="0" xfId="48" applyFont="1" applyBorder="1" applyAlignment="1">
      <alignment horizontal="center" vertical="center"/>
    </xf>
    <xf numFmtId="169" fontId="9" fillId="0" borderId="0" xfId="48" applyNumberFormat="1" applyFont="1" applyBorder="1" applyAlignment="1">
      <alignment horizontal="center" vertical="center"/>
    </xf>
    <xf numFmtId="169" fontId="9" fillId="12" borderId="0" xfId="48" applyNumberFormat="1" applyFont="1" applyFill="1" applyBorder="1" applyAlignment="1">
      <alignment horizontal="center" vertical="center"/>
    </xf>
    <xf numFmtId="169" fontId="18" fillId="12" borderId="38" xfId="48" applyNumberFormat="1" applyFont="1" applyFill="1" applyBorder="1" applyAlignment="1">
      <alignment horizontal="center" vertical="center"/>
    </xf>
    <xf numFmtId="0" fontId="9" fillId="0" borderId="0" xfId="59" applyFont="1" applyBorder="1" applyAlignment="1">
      <alignment horizontal="center" vertical="center"/>
      <protection/>
    </xf>
    <xf numFmtId="0" fontId="9" fillId="0" borderId="34" xfId="59" applyFont="1" applyBorder="1" applyAlignment="1">
      <alignment horizontal="center" vertical="center"/>
      <protection/>
    </xf>
    <xf numFmtId="0" fontId="69" fillId="19" borderId="0" xfId="58" applyFont="1" applyFill="1">
      <alignment/>
      <protection/>
    </xf>
    <xf numFmtId="0" fontId="9" fillId="38" borderId="39" xfId="59" applyFont="1" applyFill="1" applyBorder="1" applyAlignment="1">
      <alignment horizontal="center" vertical="center"/>
      <protection/>
    </xf>
    <xf numFmtId="0" fontId="18" fillId="38" borderId="40" xfId="59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 applyProtection="1">
      <alignment vertical="top" wrapText="1"/>
      <protection/>
    </xf>
    <xf numFmtId="0" fontId="74" fillId="0" borderId="0" xfId="0" applyFont="1" applyAlignment="1">
      <alignment/>
    </xf>
    <xf numFmtId="0" fontId="71" fillId="0" borderId="0" xfId="58" applyFont="1" applyBorder="1" applyAlignment="1">
      <alignment horizontal="center" vertical="center"/>
      <protection/>
    </xf>
    <xf numFmtId="0" fontId="72" fillId="36" borderId="0" xfId="58" applyFont="1" applyFill="1" applyBorder="1" applyAlignment="1">
      <alignment horizontal="center" vertical="center" wrapText="1"/>
      <protection/>
    </xf>
    <xf numFmtId="0" fontId="71" fillId="0" borderId="11" xfId="58" applyFont="1" applyBorder="1" applyAlignment="1">
      <alignment horizontal="center" vertical="center"/>
      <protection/>
    </xf>
    <xf numFmtId="0" fontId="71" fillId="0" borderId="0" xfId="58" applyFont="1" applyAlignment="1">
      <alignment horizontal="left" vertical="center"/>
      <protection/>
    </xf>
    <xf numFmtId="0" fontId="71" fillId="0" borderId="0" xfId="58" applyFont="1" applyAlignment="1">
      <alignment vertical="center"/>
      <protection/>
    </xf>
    <xf numFmtId="0" fontId="18" fillId="38" borderId="0" xfId="59" applyFont="1" applyFill="1">
      <alignment/>
      <protection/>
    </xf>
    <xf numFmtId="0" fontId="18" fillId="12" borderId="0" xfId="59" applyFont="1" applyFill="1">
      <alignment/>
      <protection/>
    </xf>
    <xf numFmtId="0" fontId="10" fillId="18" borderId="0" xfId="0" applyFont="1" applyFill="1" applyAlignment="1">
      <alignment/>
    </xf>
    <xf numFmtId="0" fontId="11" fillId="18" borderId="0" xfId="0" applyFont="1" applyFill="1" applyAlignment="1">
      <alignment/>
    </xf>
    <xf numFmtId="0" fontId="10" fillId="18" borderId="0" xfId="0" applyFont="1" applyFill="1" applyAlignment="1">
      <alignment/>
    </xf>
    <xf numFmtId="0" fontId="11" fillId="18" borderId="0" xfId="0" applyFont="1" applyFill="1" applyAlignment="1">
      <alignment/>
    </xf>
    <xf numFmtId="0" fontId="75" fillId="34" borderId="0" xfId="0" applyFont="1" applyFill="1" applyAlignment="1" applyProtection="1">
      <alignment/>
      <protection/>
    </xf>
    <xf numFmtId="0" fontId="75" fillId="0" borderId="11" xfId="58" applyFont="1" applyBorder="1" applyAlignment="1">
      <alignment vertical="top"/>
      <protection/>
    </xf>
    <xf numFmtId="170" fontId="71" fillId="0" borderId="0" xfId="60" applyNumberFormat="1" applyFont="1">
      <alignment/>
      <protection/>
    </xf>
    <xf numFmtId="170" fontId="9" fillId="0" borderId="41" xfId="60" applyNumberFormat="1" applyFont="1" applyBorder="1" applyAlignment="1">
      <alignment vertical="top" wrapText="1"/>
      <protection/>
    </xf>
    <xf numFmtId="170" fontId="76" fillId="0" borderId="41" xfId="60" applyNumberFormat="1" applyFont="1" applyBorder="1" applyAlignment="1">
      <alignment vertical="top" wrapText="1"/>
      <protection/>
    </xf>
    <xf numFmtId="170" fontId="77" fillId="3" borderId="41" xfId="60" applyNumberFormat="1" applyFont="1" applyFill="1" applyBorder="1" applyAlignment="1">
      <alignment vertical="top" wrapText="1"/>
      <protection/>
    </xf>
    <xf numFmtId="170" fontId="9" fillId="3" borderId="41" xfId="60" applyNumberFormat="1" applyFont="1" applyFill="1" applyBorder="1" applyAlignment="1">
      <alignment vertical="top" wrapText="1"/>
      <protection/>
    </xf>
    <xf numFmtId="170" fontId="78" fillId="18" borderId="41" xfId="60" applyNumberFormat="1" applyFont="1" applyFill="1" applyBorder="1" applyAlignment="1">
      <alignment vertical="top" wrapText="1"/>
      <protection/>
    </xf>
    <xf numFmtId="170" fontId="76" fillId="3" borderId="41" xfId="60" applyNumberFormat="1" applyFont="1" applyFill="1" applyBorder="1" applyAlignment="1">
      <alignment vertical="top" wrapText="1"/>
      <protection/>
    </xf>
    <xf numFmtId="170" fontId="78" fillId="3" borderId="41" xfId="60" applyNumberFormat="1" applyFont="1" applyFill="1" applyBorder="1" applyAlignment="1">
      <alignment vertical="top" wrapText="1"/>
      <protection/>
    </xf>
    <xf numFmtId="170" fontId="9" fillId="0" borderId="42" xfId="60" applyNumberFormat="1" applyFont="1" applyBorder="1" applyAlignment="1">
      <alignment vertical="top" wrapText="1"/>
      <protection/>
    </xf>
    <xf numFmtId="170" fontId="76" fillId="0" borderId="42" xfId="60" applyNumberFormat="1" applyFont="1" applyBorder="1" applyAlignment="1">
      <alignment vertical="top" wrapText="1"/>
      <protection/>
    </xf>
    <xf numFmtId="170" fontId="9" fillId="39" borderId="41" xfId="60" applyNumberFormat="1" applyFont="1" applyFill="1" applyBorder="1" applyAlignment="1">
      <alignment vertical="top" wrapText="1"/>
      <protection/>
    </xf>
    <xf numFmtId="170" fontId="9" fillId="39" borderId="43" xfId="60" applyNumberFormat="1" applyFont="1" applyFill="1" applyBorder="1" applyAlignment="1">
      <alignment vertical="top" wrapText="1"/>
      <protection/>
    </xf>
    <xf numFmtId="170" fontId="78" fillId="39" borderId="41" xfId="60" applyNumberFormat="1" applyFont="1" applyFill="1" applyBorder="1" applyAlignment="1">
      <alignment vertical="top" wrapText="1"/>
      <protection/>
    </xf>
    <xf numFmtId="1" fontId="9" fillId="39" borderId="41" xfId="60" applyNumberFormat="1" applyFont="1" applyFill="1" applyBorder="1" applyAlignment="1">
      <alignment vertical="top" wrapText="1"/>
      <protection/>
    </xf>
    <xf numFmtId="170" fontId="76" fillId="39" borderId="41" xfId="60" applyNumberFormat="1" applyFont="1" applyFill="1" applyBorder="1" applyAlignment="1">
      <alignment vertical="top" wrapText="1"/>
      <protection/>
    </xf>
    <xf numFmtId="170" fontId="76" fillId="19" borderId="41" xfId="60" applyNumberFormat="1" applyFont="1" applyFill="1" applyBorder="1" applyAlignment="1">
      <alignment vertical="top" wrapText="1"/>
      <protection/>
    </xf>
    <xf numFmtId="170" fontId="9" fillId="40" borderId="43" xfId="60" applyNumberFormat="1" applyFont="1" applyFill="1" applyBorder="1" applyAlignment="1">
      <alignment vertical="top" wrapText="1"/>
      <protection/>
    </xf>
    <xf numFmtId="170" fontId="9" fillId="40" borderId="44" xfId="60" applyNumberFormat="1" applyFont="1" applyFill="1" applyBorder="1" applyAlignment="1">
      <alignment vertical="top" wrapText="1"/>
      <protection/>
    </xf>
    <xf numFmtId="170" fontId="9" fillId="8" borderId="41" xfId="60" applyNumberFormat="1" applyFont="1" applyFill="1" applyBorder="1" applyAlignment="1">
      <alignment vertical="top" wrapText="1"/>
      <protection/>
    </xf>
    <xf numFmtId="170" fontId="9" fillId="8" borderId="43" xfId="60" applyNumberFormat="1" applyFont="1" applyFill="1" applyBorder="1" applyAlignment="1">
      <alignment vertical="top" wrapText="1"/>
      <protection/>
    </xf>
    <xf numFmtId="170" fontId="76" fillId="8" borderId="41" xfId="60" applyNumberFormat="1" applyFont="1" applyFill="1" applyBorder="1" applyAlignment="1">
      <alignment vertical="top" wrapText="1"/>
      <protection/>
    </xf>
    <xf numFmtId="3" fontId="76" fillId="8" borderId="41" xfId="60" applyNumberFormat="1" applyFont="1" applyFill="1" applyBorder="1" applyAlignment="1">
      <alignment vertical="top" wrapText="1"/>
      <protection/>
    </xf>
    <xf numFmtId="170" fontId="18" fillId="8" borderId="41" xfId="60" applyNumberFormat="1" applyFont="1" applyFill="1" applyBorder="1" applyAlignment="1">
      <alignment vertical="top" wrapText="1"/>
      <protection/>
    </xf>
    <xf numFmtId="3" fontId="9" fillId="8" borderId="41" xfId="60" applyNumberFormat="1" applyFont="1" applyFill="1" applyBorder="1" applyAlignment="1">
      <alignment vertical="top" wrapText="1"/>
      <protection/>
    </xf>
    <xf numFmtId="170" fontId="78" fillId="8" borderId="41" xfId="60" applyNumberFormat="1" applyFont="1" applyFill="1" applyBorder="1" applyAlignment="1">
      <alignment vertical="top" wrapText="1"/>
      <protection/>
    </xf>
    <xf numFmtId="170" fontId="9" fillId="0" borderId="43" xfId="60" applyNumberFormat="1" applyFont="1" applyBorder="1" applyAlignment="1">
      <alignment vertical="top" wrapText="1"/>
      <protection/>
    </xf>
    <xf numFmtId="170" fontId="9" fillId="0" borderId="44" xfId="60" applyNumberFormat="1" applyFont="1" applyBorder="1" applyAlignment="1">
      <alignment vertical="top" wrapText="1"/>
      <protection/>
    </xf>
    <xf numFmtId="170" fontId="78" fillId="19" borderId="41" xfId="60" applyNumberFormat="1" applyFont="1" applyFill="1" applyBorder="1" applyAlignment="1">
      <alignment vertical="top" wrapText="1"/>
      <protection/>
    </xf>
    <xf numFmtId="170" fontId="9" fillId="19" borderId="41" xfId="60" applyNumberFormat="1" applyFont="1" applyFill="1" applyBorder="1" applyAlignment="1">
      <alignment vertical="top" wrapText="1"/>
      <protection/>
    </xf>
    <xf numFmtId="170" fontId="9" fillId="19" borderId="43" xfId="60" applyNumberFormat="1" applyFont="1" applyFill="1" applyBorder="1" applyAlignment="1">
      <alignment vertical="top" wrapText="1"/>
      <protection/>
    </xf>
    <xf numFmtId="170" fontId="18" fillId="19" borderId="41" xfId="60" applyNumberFormat="1" applyFont="1" applyFill="1" applyBorder="1" applyAlignment="1">
      <alignment vertical="top" wrapText="1"/>
      <protection/>
    </xf>
    <xf numFmtId="170" fontId="76" fillId="0" borderId="41" xfId="60" applyNumberFormat="1" applyFont="1" applyFill="1" applyBorder="1" applyAlignment="1">
      <alignment vertical="top" wrapText="1"/>
      <protection/>
    </xf>
    <xf numFmtId="170" fontId="9" fillId="0" borderId="41" xfId="60" applyNumberFormat="1" applyFont="1" applyFill="1" applyBorder="1" applyAlignment="1">
      <alignment vertical="top" wrapText="1"/>
      <protection/>
    </xf>
    <xf numFmtId="170" fontId="18" fillId="0" borderId="41" xfId="60" applyNumberFormat="1" applyFont="1" applyFill="1" applyBorder="1" applyAlignment="1">
      <alignment vertical="top" wrapText="1"/>
      <protection/>
    </xf>
    <xf numFmtId="170" fontId="71" fillId="0" borderId="0" xfId="60" applyNumberFormat="1" applyFont="1" applyFill="1">
      <alignment/>
      <protection/>
    </xf>
    <xf numFmtId="170" fontId="79" fillId="41" borderId="41" xfId="60" applyNumberFormat="1" applyFont="1" applyFill="1" applyBorder="1" applyAlignment="1">
      <alignment vertical="top" wrapText="1"/>
      <protection/>
    </xf>
    <xf numFmtId="170" fontId="9" fillId="41" borderId="41" xfId="60" applyNumberFormat="1" applyFont="1" applyFill="1" applyBorder="1" applyAlignment="1">
      <alignment vertical="top" wrapText="1"/>
      <protection/>
    </xf>
    <xf numFmtId="170" fontId="18" fillId="41" borderId="41" xfId="60" applyNumberFormat="1" applyFont="1" applyFill="1" applyBorder="1" applyAlignment="1">
      <alignment vertical="top" wrapText="1"/>
      <protection/>
    </xf>
    <xf numFmtId="170" fontId="71" fillId="18" borderId="0" xfId="60" applyNumberFormat="1" applyFont="1" applyFill="1">
      <alignment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9" fillId="34" borderId="0" xfId="0" applyFont="1" applyFill="1" applyAlignment="1" applyProtection="1">
      <alignment vertical="top"/>
      <protection/>
    </xf>
    <xf numFmtId="0" fontId="75" fillId="34" borderId="0" xfId="0" applyFont="1" applyFill="1" applyAlignment="1" applyProtection="1">
      <alignment vertical="top"/>
      <protection/>
    </xf>
    <xf numFmtId="0" fontId="16" fillId="34" borderId="0" xfId="45" applyNumberFormat="1" applyFont="1" applyFill="1" applyBorder="1" applyAlignment="1" applyProtection="1">
      <alignment horizontal="right" vertical="top"/>
      <protection/>
    </xf>
    <xf numFmtId="0" fontId="16" fillId="0" borderId="0" xfId="0" applyFont="1" applyBorder="1" applyAlignment="1" applyProtection="1">
      <alignment vertical="top"/>
      <protection/>
    </xf>
    <xf numFmtId="0" fontId="43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44" fillId="12" borderId="0" xfId="0" applyFont="1" applyFill="1" applyAlignment="1" applyProtection="1">
      <alignment vertical="top"/>
      <protection/>
    </xf>
    <xf numFmtId="0" fontId="9" fillId="12" borderId="0" xfId="0" applyFont="1" applyFill="1" applyAlignment="1" applyProtection="1">
      <alignment vertical="top"/>
      <protection/>
    </xf>
    <xf numFmtId="0" fontId="43" fillId="12" borderId="0" xfId="0" applyFont="1" applyFill="1" applyAlignment="1" applyProtection="1">
      <alignment vertical="top"/>
      <protection/>
    </xf>
    <xf numFmtId="0" fontId="43" fillId="34" borderId="0" xfId="0" applyFont="1" applyFill="1" applyAlignment="1" applyProtection="1">
      <alignment vertical="top"/>
      <protection/>
    </xf>
    <xf numFmtId="0" fontId="36" fillId="0" borderId="0" xfId="0" applyFont="1" applyBorder="1" applyAlignment="1" applyProtection="1">
      <alignment horizontal="right" vertical="top"/>
      <protection/>
    </xf>
    <xf numFmtId="14" fontId="9" fillId="0" borderId="0" xfId="0" applyNumberFormat="1" applyFont="1" applyAlignment="1" applyProtection="1">
      <alignment horizontal="center" vertical="top"/>
      <protection/>
    </xf>
    <xf numFmtId="0" fontId="9" fillId="0" borderId="0" xfId="0" applyFont="1" applyAlignment="1">
      <alignment vertical="top"/>
    </xf>
    <xf numFmtId="0" fontId="44" fillId="11" borderId="0" xfId="0" applyFont="1" applyFill="1" applyAlignment="1" applyProtection="1">
      <alignment vertical="top"/>
      <protection/>
    </xf>
    <xf numFmtId="0" fontId="9" fillId="11" borderId="0" xfId="0" applyFont="1" applyFill="1" applyAlignment="1" applyProtection="1">
      <alignment vertical="top"/>
      <protection/>
    </xf>
    <xf numFmtId="0" fontId="43" fillId="11" borderId="0" xfId="0" applyFont="1" applyFill="1" applyAlignment="1" applyProtection="1">
      <alignment vertical="top"/>
      <protection/>
    </xf>
    <xf numFmtId="0" fontId="10" fillId="34" borderId="0" xfId="0" applyFont="1" applyFill="1" applyBorder="1" applyAlignment="1" applyProtection="1">
      <alignment horizontal="left" vertical="top"/>
      <protection/>
    </xf>
    <xf numFmtId="0" fontId="11" fillId="34" borderId="0" xfId="0" applyFont="1" applyFill="1" applyAlignment="1" applyProtection="1">
      <alignment vertical="top"/>
      <protection/>
    </xf>
    <xf numFmtId="0" fontId="19" fillId="34" borderId="0" xfId="0" applyFont="1" applyFill="1" applyAlignment="1" applyProtection="1">
      <alignment vertical="top"/>
      <protection/>
    </xf>
    <xf numFmtId="0" fontId="45" fillId="34" borderId="0" xfId="0" applyFont="1" applyFill="1" applyAlignment="1" applyProtection="1">
      <alignment vertical="top"/>
      <protection/>
    </xf>
    <xf numFmtId="0" fontId="19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vertical="top"/>
      <protection/>
    </xf>
    <xf numFmtId="0" fontId="10" fillId="34" borderId="45" xfId="0" applyFont="1" applyFill="1" applyBorder="1" applyAlignment="1" applyProtection="1">
      <alignment horizontal="right" vertical="top"/>
      <protection/>
    </xf>
    <xf numFmtId="0" fontId="11" fillId="34" borderId="0" xfId="0" applyFont="1" applyFill="1" applyBorder="1" applyAlignment="1" applyProtection="1">
      <alignment vertical="top"/>
      <protection/>
    </xf>
    <xf numFmtId="0" fontId="11" fillId="34" borderId="45" xfId="0" applyFont="1" applyFill="1" applyBorder="1" applyAlignment="1" applyProtection="1">
      <alignment vertical="top"/>
      <protection/>
    </xf>
    <xf numFmtId="0" fontId="10" fillId="34" borderId="33" xfId="0" applyFont="1" applyFill="1" applyBorder="1" applyAlignment="1" applyProtection="1">
      <alignment horizontal="right" vertical="top"/>
      <protection/>
    </xf>
    <xf numFmtId="165" fontId="11" fillId="12" borderId="11" xfId="0" applyNumberFormat="1" applyFont="1" applyFill="1" applyBorder="1" applyAlignment="1" applyProtection="1">
      <alignment horizontal="right" vertical="top"/>
      <protection/>
    </xf>
    <xf numFmtId="0" fontId="11" fillId="0" borderId="12" xfId="0" applyFont="1" applyFill="1" applyBorder="1" applyAlignment="1" applyProtection="1">
      <alignment vertical="top"/>
      <protection locked="0"/>
    </xf>
    <xf numFmtId="0" fontId="11" fillId="0" borderId="33" xfId="0" applyFont="1" applyFill="1" applyBorder="1" applyAlignment="1" applyProtection="1">
      <alignment vertical="top"/>
      <protection locked="0"/>
    </xf>
    <xf numFmtId="0" fontId="11" fillId="0" borderId="14" xfId="0" applyFont="1" applyFill="1" applyBorder="1" applyAlignment="1" applyProtection="1">
      <alignment vertical="top"/>
      <protection locked="0"/>
    </xf>
    <xf numFmtId="0" fontId="11" fillId="34" borderId="46" xfId="0" applyFont="1" applyFill="1" applyBorder="1" applyAlignment="1" applyProtection="1">
      <alignment vertical="top"/>
      <protection/>
    </xf>
    <xf numFmtId="0" fontId="10" fillId="34" borderId="0" xfId="0" applyFont="1" applyFill="1" applyBorder="1" applyAlignment="1" applyProtection="1">
      <alignment horizontal="right" vertical="top"/>
      <protection/>
    </xf>
    <xf numFmtId="0" fontId="11" fillId="34" borderId="11" xfId="0" applyFont="1" applyFill="1" applyBorder="1" applyAlignment="1" applyProtection="1">
      <alignment horizontal="right" vertical="top"/>
      <protection/>
    </xf>
    <xf numFmtId="0" fontId="11" fillId="0" borderId="45" xfId="0" applyFont="1" applyBorder="1" applyAlignment="1" applyProtection="1">
      <alignment vertical="top"/>
      <protection/>
    </xf>
    <xf numFmtId="0" fontId="10" fillId="34" borderId="46" xfId="0" applyFont="1" applyFill="1" applyBorder="1" applyAlignment="1" applyProtection="1">
      <alignment horizontal="right" vertical="top"/>
      <protection/>
    </xf>
    <xf numFmtId="0" fontId="11" fillId="34" borderId="0" xfId="0" applyFont="1" applyFill="1" applyBorder="1" applyAlignment="1" applyProtection="1">
      <alignment horizontal="center" vertical="top"/>
      <protection/>
    </xf>
    <xf numFmtId="0" fontId="11" fillId="34" borderId="47" xfId="0" applyFont="1" applyFill="1" applyBorder="1" applyAlignment="1" applyProtection="1">
      <alignment vertical="top"/>
      <protection/>
    </xf>
    <xf numFmtId="0" fontId="10" fillId="34" borderId="39" xfId="0" applyFont="1" applyFill="1" applyBorder="1" applyAlignment="1" applyProtection="1">
      <alignment horizontal="right" vertical="top"/>
      <protection/>
    </xf>
    <xf numFmtId="165" fontId="10" fillId="12" borderId="11" xfId="0" applyNumberFormat="1" applyFont="1" applyFill="1" applyBorder="1" applyAlignment="1" applyProtection="1">
      <alignment horizontal="right" vertical="top"/>
      <protection/>
    </xf>
    <xf numFmtId="165" fontId="11" fillId="34" borderId="0" xfId="0" applyNumberFormat="1" applyFont="1" applyFill="1" applyBorder="1" applyAlignment="1" applyProtection="1">
      <alignment horizontal="center" vertical="top"/>
      <protection/>
    </xf>
    <xf numFmtId="164" fontId="9" fillId="0" borderId="0" xfId="45" applyFont="1" applyAlignment="1" applyProtection="1">
      <alignment horizontal="center" vertical="top"/>
      <protection/>
    </xf>
    <xf numFmtId="0" fontId="9" fillId="34" borderId="0" xfId="0" applyFont="1" applyFill="1" applyBorder="1" applyAlignment="1" applyProtection="1">
      <alignment vertical="top"/>
      <protection/>
    </xf>
    <xf numFmtId="0" fontId="9" fillId="0" borderId="0" xfId="0" applyFont="1" applyBorder="1" applyAlignment="1" applyProtection="1">
      <alignment vertical="top"/>
      <protection/>
    </xf>
    <xf numFmtId="0" fontId="18" fillId="34" borderId="0" xfId="0" applyFont="1" applyFill="1" applyBorder="1" applyAlignment="1" applyProtection="1">
      <alignment vertical="top"/>
      <protection/>
    </xf>
    <xf numFmtId="0" fontId="18" fillId="34" borderId="0" xfId="0" applyFont="1" applyFill="1" applyBorder="1" applyAlignment="1" applyProtection="1">
      <alignment horizontal="center" vertical="top" wrapText="1"/>
      <protection/>
    </xf>
    <xf numFmtId="0" fontId="18" fillId="34" borderId="48" xfId="0" applyFont="1" applyFill="1" applyBorder="1" applyAlignment="1" applyProtection="1">
      <alignment horizontal="center" vertical="top" wrapText="1"/>
      <protection locked="0"/>
    </xf>
    <xf numFmtId="0" fontId="18" fillId="11" borderId="49" xfId="0" applyFont="1" applyFill="1" applyBorder="1" applyAlignment="1" applyProtection="1">
      <alignment horizontal="center" vertical="top"/>
      <protection locked="0"/>
    </xf>
    <xf numFmtId="0" fontId="18" fillId="11" borderId="50" xfId="0" applyFont="1" applyFill="1" applyBorder="1" applyAlignment="1" applyProtection="1">
      <alignment horizontal="center" vertical="top"/>
      <protection locked="0"/>
    </xf>
    <xf numFmtId="0" fontId="18" fillId="11" borderId="51" xfId="0" applyFont="1" applyFill="1" applyBorder="1" applyAlignment="1" applyProtection="1">
      <alignment horizontal="center" vertical="top"/>
      <protection locked="0"/>
    </xf>
    <xf numFmtId="0" fontId="16" fillId="34" borderId="0" xfId="0" applyFont="1" applyFill="1" applyBorder="1" applyAlignment="1" applyProtection="1">
      <alignment horizontal="left" vertical="top"/>
      <protection locked="0"/>
    </xf>
    <xf numFmtId="0" fontId="18" fillId="34" borderId="26" xfId="0" applyFont="1" applyFill="1" applyBorder="1" applyAlignment="1" applyProtection="1">
      <alignment horizontal="center" vertical="top" wrapText="1"/>
      <protection locked="0"/>
    </xf>
    <xf numFmtId="0" fontId="18" fillId="34" borderId="52" xfId="0" applyFont="1" applyFill="1" applyBorder="1" applyAlignment="1" applyProtection="1">
      <alignment horizontal="center" vertical="top" wrapText="1"/>
      <protection locked="0"/>
    </xf>
    <xf numFmtId="0" fontId="18" fillId="34" borderId="53" xfId="0" applyFont="1" applyFill="1" applyBorder="1" applyAlignment="1" applyProtection="1">
      <alignment horizontal="center" vertical="top" wrapText="1"/>
      <protection locked="0"/>
    </xf>
    <xf numFmtId="0" fontId="18" fillId="35" borderId="16" xfId="0" applyFont="1" applyFill="1" applyBorder="1" applyAlignment="1" applyProtection="1">
      <alignment horizontal="center" vertical="top" wrapText="1"/>
      <protection/>
    </xf>
    <xf numFmtId="0" fontId="18" fillId="34" borderId="16" xfId="0" applyFont="1" applyFill="1" applyBorder="1" applyAlignment="1" applyProtection="1">
      <alignment horizontal="center" vertical="top" wrapText="1"/>
      <protection/>
    </xf>
    <xf numFmtId="0" fontId="18" fillId="35" borderId="54" xfId="0" applyFont="1" applyFill="1" applyBorder="1" applyAlignment="1" applyProtection="1">
      <alignment horizontal="center" vertical="top" wrapText="1"/>
      <protection/>
    </xf>
    <xf numFmtId="0" fontId="18" fillId="35" borderId="17" xfId="0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vertical="top"/>
      <protection/>
    </xf>
    <xf numFmtId="0" fontId="18" fillId="19" borderId="23" xfId="0" applyFont="1" applyFill="1" applyBorder="1" applyAlignment="1" applyProtection="1">
      <alignment horizontal="center" vertical="top" wrapText="1"/>
      <protection/>
    </xf>
    <xf numFmtId="0" fontId="18" fillId="19" borderId="0" xfId="0" applyFont="1" applyFill="1" applyBorder="1" applyAlignment="1" applyProtection="1">
      <alignment horizontal="center" vertical="top" wrapText="1"/>
      <protection/>
    </xf>
    <xf numFmtId="0" fontId="9" fillId="34" borderId="0" xfId="0" applyFont="1" applyFill="1" applyAlignment="1" applyProtection="1">
      <alignment horizontal="left" vertical="top"/>
      <protection/>
    </xf>
    <xf numFmtId="164" fontId="9" fillId="33" borderId="55" xfId="45" applyFont="1" applyFill="1" applyBorder="1" applyAlignment="1" applyProtection="1">
      <alignment vertical="top" wrapText="1"/>
      <protection locked="0"/>
    </xf>
    <xf numFmtId="4" fontId="9" fillId="37" borderId="21" xfId="45" applyNumberFormat="1" applyFont="1" applyFill="1" applyBorder="1" applyAlignment="1" applyProtection="1">
      <alignment horizontal="center" vertical="top"/>
      <protection/>
    </xf>
    <xf numFmtId="164" fontId="9" fillId="35" borderId="20" xfId="0" applyNumberFormat="1" applyFont="1" applyFill="1" applyBorder="1" applyAlignment="1" applyProtection="1">
      <alignment horizontal="center" vertical="top"/>
      <protection/>
    </xf>
    <xf numFmtId="164" fontId="9" fillId="37" borderId="21" xfId="45" applyFont="1" applyFill="1" applyBorder="1" applyAlignment="1" applyProtection="1">
      <alignment horizontal="center" vertical="top"/>
      <protection/>
    </xf>
    <xf numFmtId="0" fontId="18" fillId="6" borderId="45" xfId="0" applyFont="1" applyFill="1" applyBorder="1" applyAlignment="1" applyProtection="1">
      <alignment vertical="top" wrapText="1"/>
      <protection locked="0"/>
    </xf>
    <xf numFmtId="0" fontId="18" fillId="6" borderId="33" xfId="0" applyFont="1" applyFill="1" applyBorder="1" applyAlignment="1" applyProtection="1">
      <alignment vertical="top" wrapText="1"/>
      <protection locked="0"/>
    </xf>
    <xf numFmtId="164" fontId="18" fillId="6" borderId="55" xfId="45" applyFont="1" applyFill="1" applyBorder="1" applyAlignment="1" applyProtection="1">
      <alignment vertical="top" wrapText="1"/>
      <protection locked="0"/>
    </xf>
    <xf numFmtId="164" fontId="18" fillId="6" borderId="21" xfId="45" applyFont="1" applyFill="1" applyBorder="1" applyAlignment="1" applyProtection="1">
      <alignment horizontal="center" vertical="top"/>
      <protection/>
    </xf>
    <xf numFmtId="164" fontId="18" fillId="6" borderId="20" xfId="0" applyNumberFormat="1" applyFont="1" applyFill="1" applyBorder="1" applyAlignment="1" applyProtection="1">
      <alignment vertical="top"/>
      <protection/>
    </xf>
    <xf numFmtId="0" fontId="18" fillId="34" borderId="0" xfId="0" applyFont="1" applyFill="1" applyAlignment="1" applyProtection="1">
      <alignment vertical="top"/>
      <protection/>
    </xf>
    <xf numFmtId="164" fontId="9" fillId="34" borderId="21" xfId="45" applyFont="1" applyFill="1" applyBorder="1" applyAlignment="1" applyProtection="1">
      <alignment horizontal="center" vertical="top"/>
      <protection/>
    </xf>
    <xf numFmtId="0" fontId="18" fillId="6" borderId="45" xfId="0" applyFont="1" applyFill="1" applyBorder="1" applyAlignment="1" applyProtection="1">
      <alignment horizontal="left" vertical="top" wrapText="1"/>
      <protection locked="0"/>
    </xf>
    <xf numFmtId="0" fontId="18" fillId="6" borderId="33" xfId="0" applyFont="1" applyFill="1" applyBorder="1" applyAlignment="1" applyProtection="1">
      <alignment horizontal="left" vertical="top" wrapText="1"/>
      <protection locked="0"/>
    </xf>
    <xf numFmtId="164" fontId="18" fillId="6" borderId="20" xfId="0" applyNumberFormat="1" applyFont="1" applyFill="1" applyBorder="1" applyAlignment="1" applyProtection="1">
      <alignment horizontal="center" vertical="top"/>
      <protection/>
    </xf>
    <xf numFmtId="0" fontId="18" fillId="34" borderId="0" xfId="0" applyFont="1" applyFill="1" applyAlignment="1" applyProtection="1">
      <alignment horizontal="left" vertical="top"/>
      <protection/>
    </xf>
    <xf numFmtId="3" fontId="9" fillId="34" borderId="21" xfId="45" applyNumberFormat="1" applyFont="1" applyFill="1" applyBorder="1" applyAlignment="1" applyProtection="1">
      <alignment horizontal="center" vertical="top"/>
      <protection/>
    </xf>
    <xf numFmtId="0" fontId="9" fillId="35" borderId="56" xfId="0" applyFont="1" applyFill="1" applyBorder="1" applyAlignment="1" applyProtection="1">
      <alignment vertical="top"/>
      <protection/>
    </xf>
    <xf numFmtId="0" fontId="9" fillId="35" borderId="56" xfId="0" applyFont="1" applyFill="1" applyBorder="1" applyAlignment="1" applyProtection="1">
      <alignment horizontal="center" vertical="top"/>
      <protection/>
    </xf>
    <xf numFmtId="0" fontId="9" fillId="35" borderId="57" xfId="0" applyFont="1" applyFill="1" applyBorder="1" applyAlignment="1" applyProtection="1">
      <alignment horizontal="center" vertical="top"/>
      <protection/>
    </xf>
    <xf numFmtId="164" fontId="18" fillId="12" borderId="58" xfId="45" applyFont="1" applyFill="1" applyBorder="1" applyAlignment="1" applyProtection="1">
      <alignment horizontal="right" vertical="top"/>
      <protection/>
    </xf>
    <xf numFmtId="164" fontId="18" fillId="42" borderId="58" xfId="45" applyFont="1" applyFill="1" applyBorder="1" applyAlignment="1" applyProtection="1">
      <alignment horizontal="right" vertical="top"/>
      <protection/>
    </xf>
    <xf numFmtId="164" fontId="18" fillId="12" borderId="59" xfId="45" applyFont="1" applyFill="1" applyBorder="1" applyAlignment="1" applyProtection="1">
      <alignment horizontal="right" vertical="top"/>
      <protection/>
    </xf>
    <xf numFmtId="164" fontId="18" fillId="37" borderId="0" xfId="45" applyFont="1" applyFill="1" applyBorder="1" applyAlignment="1" applyProtection="1">
      <alignment horizontal="right" vertical="top"/>
      <protection/>
    </xf>
    <xf numFmtId="0" fontId="18" fillId="37" borderId="0" xfId="0" applyFont="1" applyFill="1" applyBorder="1" applyAlignment="1" applyProtection="1">
      <alignment horizontal="right" vertical="top"/>
      <protection/>
    </xf>
    <xf numFmtId="0" fontId="9" fillId="37" borderId="0" xfId="0" applyFont="1" applyFill="1" applyAlignment="1" applyProtection="1">
      <alignment horizontal="left" vertical="top"/>
      <protection/>
    </xf>
    <xf numFmtId="0" fontId="9" fillId="37" borderId="0" xfId="0" applyFont="1" applyFill="1" applyAlignment="1" applyProtection="1">
      <alignment vertical="top"/>
      <protection/>
    </xf>
    <xf numFmtId="4" fontId="46" fillId="12" borderId="60" xfId="0" applyNumberFormat="1" applyFont="1" applyFill="1" applyBorder="1" applyAlignment="1">
      <alignment horizontal="center" vertical="top" wrapText="1"/>
    </xf>
    <xf numFmtId="0" fontId="46" fillId="37" borderId="0" xfId="0" applyNumberFormat="1" applyFont="1" applyFill="1" applyBorder="1" applyAlignment="1">
      <alignment horizontal="right" vertical="top" wrapText="1"/>
    </xf>
    <xf numFmtId="4" fontId="46" fillId="37" borderId="0" xfId="0" applyNumberFormat="1" applyFont="1" applyFill="1" applyBorder="1" applyAlignment="1">
      <alignment horizontal="center" vertical="top" wrapText="1"/>
    </xf>
    <xf numFmtId="0" fontId="18" fillId="34" borderId="0" xfId="0" applyFont="1" applyFill="1" applyAlignment="1" applyProtection="1">
      <alignment horizontal="right" vertical="top"/>
      <protection/>
    </xf>
    <xf numFmtId="3" fontId="9" fillId="34" borderId="0" xfId="0" applyNumberFormat="1" applyFont="1" applyFill="1" applyAlignment="1" applyProtection="1">
      <alignment horizontal="right" vertical="top"/>
      <protection/>
    </xf>
    <xf numFmtId="0" fontId="18" fillId="34" borderId="61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vertical="top"/>
      <protection/>
    </xf>
    <xf numFmtId="164" fontId="9" fillId="33" borderId="11" xfId="45" applyFont="1" applyFill="1" applyBorder="1" applyAlignment="1" applyProtection="1">
      <alignment vertical="top" wrapText="1"/>
      <protection locked="0"/>
    </xf>
    <xf numFmtId="0" fontId="9" fillId="34" borderId="11" xfId="0" applyFont="1" applyFill="1" applyBorder="1" applyAlignment="1" applyProtection="1">
      <alignment horizontal="center" vertical="top"/>
      <protection locked="0"/>
    </xf>
    <xf numFmtId="164" fontId="9" fillId="12" borderId="11" xfId="45" applyFont="1" applyFill="1" applyBorder="1" applyAlignment="1" applyProtection="1">
      <alignment horizontal="center" vertical="top"/>
      <protection/>
    </xf>
    <xf numFmtId="164" fontId="9" fillId="34" borderId="0" xfId="45" applyFont="1" applyFill="1" applyBorder="1" applyAlignment="1" applyProtection="1">
      <alignment horizontal="center" vertical="top"/>
      <protection/>
    </xf>
    <xf numFmtId="164" fontId="9" fillId="34" borderId="0" xfId="45" applyFont="1" applyFill="1" applyBorder="1" applyAlignment="1" applyProtection="1">
      <alignment horizontal="center" vertical="top" wrapText="1"/>
      <protection/>
    </xf>
    <xf numFmtId="0" fontId="9" fillId="35" borderId="62" xfId="0" applyFont="1" applyFill="1" applyBorder="1" applyAlignment="1" applyProtection="1">
      <alignment horizontal="left" vertical="top"/>
      <protection locked="0"/>
    </xf>
    <xf numFmtId="0" fontId="9" fillId="35" borderId="54" xfId="0" applyFont="1" applyFill="1" applyBorder="1" applyAlignment="1" applyProtection="1">
      <alignment horizontal="left" vertical="top"/>
      <protection locked="0"/>
    </xf>
    <xf numFmtId="0" fontId="9" fillId="35" borderId="54" xfId="0" applyFont="1" applyFill="1" applyBorder="1" applyAlignment="1" applyProtection="1">
      <alignment horizontal="center" vertical="top"/>
      <protection locked="0"/>
    </xf>
    <xf numFmtId="164" fontId="9" fillId="35" borderId="63" xfId="45" applyFont="1" applyFill="1" applyBorder="1" applyAlignment="1" applyProtection="1">
      <alignment horizontal="center" vertical="top"/>
      <protection/>
    </xf>
    <xf numFmtId="0" fontId="18" fillId="34" borderId="15" xfId="0" applyFont="1" applyFill="1" applyBorder="1" applyAlignment="1" applyProtection="1">
      <alignment horizontal="right" vertical="top"/>
      <protection/>
    </xf>
    <xf numFmtId="0" fontId="18" fillId="34" borderId="13" xfId="0" applyFont="1" applyFill="1" applyBorder="1" applyAlignment="1" applyProtection="1">
      <alignment horizontal="right" vertical="top"/>
      <protection/>
    </xf>
    <xf numFmtId="0" fontId="9" fillId="34" borderId="13" xfId="0" applyFont="1" applyFill="1" applyBorder="1" applyAlignment="1" applyProtection="1">
      <alignment vertical="top"/>
      <protection/>
    </xf>
    <xf numFmtId="164" fontId="18" fillId="12" borderId="64" xfId="45" applyFont="1" applyFill="1" applyBorder="1" applyAlignment="1" applyProtection="1">
      <alignment horizontal="center" vertical="top"/>
      <protection/>
    </xf>
    <xf numFmtId="0" fontId="18" fillId="34" borderId="0" xfId="0" applyFont="1" applyFill="1" applyBorder="1" applyAlignment="1" applyProtection="1">
      <alignment horizontal="left" vertical="top"/>
      <protection/>
    </xf>
    <xf numFmtId="0" fontId="9" fillId="34" borderId="11" xfId="0" applyFont="1" applyFill="1" applyBorder="1" applyAlignment="1" applyProtection="1">
      <alignment horizontal="left" vertical="top" wrapText="1"/>
      <protection locked="0"/>
    </xf>
    <xf numFmtId="0" fontId="18" fillId="0" borderId="11" xfId="60" applyFont="1" applyFill="1" applyBorder="1" applyAlignment="1" applyProtection="1">
      <alignment vertical="center"/>
      <protection/>
    </xf>
    <xf numFmtId="0" fontId="9" fillId="34" borderId="11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wrapText="1"/>
      <protection/>
    </xf>
    <xf numFmtId="167" fontId="9" fillId="0" borderId="11" xfId="45" applyNumberFormat="1" applyFont="1" applyFill="1" applyBorder="1" applyAlignment="1" applyProtection="1">
      <alignment/>
      <protection/>
    </xf>
    <xf numFmtId="167" fontId="9" fillId="0" borderId="11" xfId="45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9" fillId="0" borderId="11" xfId="6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top"/>
      <protection/>
    </xf>
    <xf numFmtId="0" fontId="11" fillId="0" borderId="0" xfId="0" applyFont="1" applyAlignment="1">
      <alignment/>
    </xf>
    <xf numFmtId="0" fontId="80" fillId="0" borderId="65" xfId="0" applyFont="1" applyFill="1" applyBorder="1" applyAlignment="1" applyProtection="1">
      <alignment horizontal="center" vertical="top" wrapText="1"/>
      <protection/>
    </xf>
    <xf numFmtId="0" fontId="80" fillId="0" borderId="56" xfId="0" applyFont="1" applyFill="1" applyBorder="1" applyAlignment="1" applyProtection="1">
      <alignment horizontal="center" vertical="top" wrapText="1"/>
      <protection/>
    </xf>
    <xf numFmtId="0" fontId="80" fillId="0" borderId="66" xfId="0" applyFont="1" applyFill="1" applyBorder="1" applyAlignment="1" applyProtection="1">
      <alignment horizontal="center" vertical="top" wrapText="1"/>
      <protection/>
    </xf>
    <xf numFmtId="0" fontId="80" fillId="0" borderId="46" xfId="0" applyFont="1" applyFill="1" applyBorder="1" applyAlignment="1" applyProtection="1">
      <alignment horizontal="center" vertical="top" wrapText="1"/>
      <protection/>
    </xf>
    <xf numFmtId="0" fontId="80" fillId="0" borderId="0" xfId="0" applyFont="1" applyFill="1" applyBorder="1" applyAlignment="1" applyProtection="1">
      <alignment horizontal="center" vertical="top" wrapText="1"/>
      <protection/>
    </xf>
    <xf numFmtId="0" fontId="80" fillId="0" borderId="67" xfId="0" applyFont="1" applyFill="1" applyBorder="1" applyAlignment="1" applyProtection="1">
      <alignment horizontal="center" vertical="top" wrapText="1"/>
      <protection/>
    </xf>
    <xf numFmtId="0" fontId="80" fillId="0" borderId="62" xfId="0" applyFont="1" applyFill="1" applyBorder="1" applyAlignment="1" applyProtection="1">
      <alignment horizontal="center" vertical="top" wrapText="1"/>
      <protection/>
    </xf>
    <xf numFmtId="0" fontId="80" fillId="0" borderId="54" xfId="0" applyFont="1" applyFill="1" applyBorder="1" applyAlignment="1" applyProtection="1">
      <alignment horizontal="center" vertical="top" wrapText="1"/>
      <protection/>
    </xf>
    <xf numFmtId="0" fontId="80" fillId="0" borderId="63" xfId="0" applyFont="1" applyFill="1" applyBorder="1" applyAlignment="1" applyProtection="1">
      <alignment horizontal="center" vertical="top" wrapText="1"/>
      <protection/>
    </xf>
    <xf numFmtId="0" fontId="18" fillId="34" borderId="68" xfId="0" applyFont="1" applyFill="1" applyBorder="1" applyAlignment="1" applyProtection="1">
      <alignment horizontal="left" vertical="top" wrapText="1"/>
      <protection/>
    </xf>
    <xf numFmtId="0" fontId="18" fillId="34" borderId="61" xfId="0" applyFont="1" applyFill="1" applyBorder="1" applyAlignment="1" applyProtection="1">
      <alignment horizontal="left" vertical="top" wrapText="1"/>
      <protection/>
    </xf>
    <xf numFmtId="0" fontId="81" fillId="0" borderId="0" xfId="0" applyFont="1" applyFill="1" applyBorder="1" applyAlignment="1" applyProtection="1">
      <alignment horizontal="center" vertical="top" wrapText="1"/>
      <protection/>
    </xf>
    <xf numFmtId="0" fontId="18" fillId="19" borderId="69" xfId="0" applyFont="1" applyFill="1" applyBorder="1" applyAlignment="1">
      <alignment horizontal="left" vertical="top" wrapText="1"/>
    </xf>
    <xf numFmtId="0" fontId="18" fillId="19" borderId="56" xfId="0" applyFont="1" applyFill="1" applyBorder="1" applyAlignment="1">
      <alignment horizontal="left" vertical="top" wrapText="1"/>
    </xf>
    <xf numFmtId="0" fontId="18" fillId="19" borderId="66" xfId="0" applyFont="1" applyFill="1" applyBorder="1" applyAlignment="1">
      <alignment horizontal="left" vertical="top" wrapText="1"/>
    </xf>
    <xf numFmtId="0" fontId="9" fillId="34" borderId="24" xfId="0" applyFont="1" applyFill="1" applyBorder="1" applyAlignment="1" applyProtection="1">
      <alignment horizontal="left" vertical="top" wrapText="1"/>
      <protection locked="0"/>
    </xf>
    <xf numFmtId="0" fontId="9" fillId="34" borderId="11" xfId="0" applyFont="1" applyFill="1" applyBorder="1" applyAlignment="1">
      <alignment vertical="top"/>
    </xf>
    <xf numFmtId="0" fontId="9" fillId="34" borderId="45" xfId="0" applyFont="1" applyFill="1" applyBorder="1" applyAlignment="1" applyProtection="1">
      <alignment horizontal="left" vertical="top" wrapText="1"/>
      <protection locked="0"/>
    </xf>
    <xf numFmtId="0" fontId="9" fillId="34" borderId="33" xfId="0" applyFont="1" applyFill="1" applyBorder="1" applyAlignment="1" applyProtection="1">
      <alignment horizontal="left" vertical="top" wrapText="1"/>
      <protection locked="0"/>
    </xf>
    <xf numFmtId="0" fontId="9" fillId="34" borderId="70" xfId="0" applyFont="1" applyFill="1" applyBorder="1" applyAlignment="1" applyProtection="1">
      <alignment horizontal="left" vertical="top" wrapText="1"/>
      <protection locked="0"/>
    </xf>
    <xf numFmtId="0" fontId="9" fillId="34" borderId="12" xfId="0" applyFont="1" applyFill="1" applyBorder="1" applyAlignment="1" applyProtection="1">
      <alignment horizontal="left" vertical="top" wrapText="1"/>
      <protection locked="0"/>
    </xf>
    <xf numFmtId="0" fontId="11" fillId="34" borderId="12" xfId="0" applyFont="1" applyFill="1" applyBorder="1" applyAlignment="1" applyProtection="1">
      <alignment horizontal="left" vertical="top"/>
      <protection locked="0"/>
    </xf>
    <xf numFmtId="0" fontId="11" fillId="34" borderId="33" xfId="0" applyFont="1" applyFill="1" applyBorder="1" applyAlignment="1" applyProtection="1">
      <alignment horizontal="left" vertical="top"/>
      <protection locked="0"/>
    </xf>
    <xf numFmtId="0" fontId="11" fillId="34" borderId="14" xfId="0" applyFont="1" applyFill="1" applyBorder="1" applyAlignment="1" applyProtection="1">
      <alignment horizontal="left" vertical="top"/>
      <protection locked="0"/>
    </xf>
    <xf numFmtId="0" fontId="9" fillId="34" borderId="45" xfId="0" applyFont="1" applyFill="1" applyBorder="1" applyAlignment="1" applyProtection="1">
      <alignment horizontal="right" vertical="top" wrapText="1"/>
      <protection locked="0"/>
    </xf>
    <xf numFmtId="0" fontId="9" fillId="34" borderId="33" xfId="0" applyFont="1" applyFill="1" applyBorder="1" applyAlignment="1" applyProtection="1">
      <alignment horizontal="right" vertical="top" wrapText="1"/>
      <protection locked="0"/>
    </xf>
    <xf numFmtId="0" fontId="9" fillId="34" borderId="70" xfId="0" applyFont="1" applyFill="1" applyBorder="1" applyAlignment="1" applyProtection="1">
      <alignment horizontal="right" vertical="top" wrapText="1"/>
      <protection locked="0"/>
    </xf>
    <xf numFmtId="0" fontId="9" fillId="34" borderId="11" xfId="0" applyFont="1" applyFill="1" applyBorder="1" applyAlignment="1" applyProtection="1">
      <alignment horizontal="right" vertical="top" wrapText="1"/>
      <protection locked="0"/>
    </xf>
    <xf numFmtId="0" fontId="49" fillId="34" borderId="0" xfId="0" applyFont="1" applyFill="1" applyBorder="1" applyAlignment="1" applyProtection="1">
      <alignment horizontal="left" vertical="top" wrapText="1"/>
      <protection locked="0"/>
    </xf>
    <xf numFmtId="0" fontId="75" fillId="34" borderId="45" xfId="0" applyFont="1" applyFill="1" applyBorder="1" applyAlignment="1" applyProtection="1">
      <alignment horizontal="left" vertical="top" wrapText="1"/>
      <protection locked="0"/>
    </xf>
    <xf numFmtId="0" fontId="75" fillId="34" borderId="33" xfId="0" applyFont="1" applyFill="1" applyBorder="1" applyAlignment="1" applyProtection="1">
      <alignment horizontal="left" vertical="top" wrapText="1"/>
      <protection locked="0"/>
    </xf>
    <xf numFmtId="0" fontId="75" fillId="34" borderId="70" xfId="0" applyFont="1" applyFill="1" applyBorder="1" applyAlignment="1" applyProtection="1">
      <alignment horizontal="left" vertical="top" wrapText="1"/>
      <protection locked="0"/>
    </xf>
    <xf numFmtId="0" fontId="9" fillId="34" borderId="33" xfId="0" applyFont="1" applyFill="1" applyBorder="1" applyAlignment="1" applyProtection="1">
      <alignment horizontal="left" vertical="top"/>
      <protection/>
    </xf>
    <xf numFmtId="0" fontId="9" fillId="34" borderId="70" xfId="0" applyFont="1" applyFill="1" applyBorder="1" applyAlignment="1" applyProtection="1">
      <alignment horizontal="left" vertical="top"/>
      <protection/>
    </xf>
    <xf numFmtId="0" fontId="47" fillId="34" borderId="0" xfId="0" applyFont="1" applyFill="1" applyBorder="1" applyAlignment="1" applyProtection="1">
      <alignment horizontal="left" vertical="top" wrapText="1"/>
      <protection/>
    </xf>
    <xf numFmtId="0" fontId="18" fillId="34" borderId="71" xfId="0" applyFont="1" applyFill="1" applyBorder="1" applyAlignment="1" applyProtection="1">
      <alignment horizontal="center" vertical="top" wrapText="1"/>
      <protection/>
    </xf>
    <xf numFmtId="0" fontId="9" fillId="0" borderId="18" xfId="0" applyFont="1" applyBorder="1" applyAlignment="1">
      <alignment vertical="top"/>
    </xf>
    <xf numFmtId="0" fontId="9" fillId="0" borderId="72" xfId="0" applyFont="1" applyBorder="1" applyAlignment="1">
      <alignment vertical="top"/>
    </xf>
    <xf numFmtId="0" fontId="11" fillId="11" borderId="11" xfId="0" applyFont="1" applyFill="1" applyBorder="1" applyAlignment="1" applyProtection="1">
      <alignment horizontal="left" vertical="top"/>
      <protection locked="0"/>
    </xf>
    <xf numFmtId="0" fontId="9" fillId="34" borderId="11" xfId="0" applyFont="1" applyFill="1" applyBorder="1" applyAlignment="1" applyProtection="1">
      <alignment horizontal="left" vertical="top" wrapText="1"/>
      <protection locked="0"/>
    </xf>
    <xf numFmtId="0" fontId="9" fillId="35" borderId="65" xfId="0" applyFont="1" applyFill="1" applyBorder="1" applyAlignment="1" applyProtection="1">
      <alignment horizontal="left" vertical="top" wrapText="1"/>
      <protection/>
    </xf>
    <xf numFmtId="0" fontId="9" fillId="35" borderId="56" xfId="0" applyFont="1" applyFill="1" applyBorder="1" applyAlignment="1" applyProtection="1">
      <alignment horizontal="left" vertical="top" wrapText="1"/>
      <protection/>
    </xf>
    <xf numFmtId="166" fontId="11" fillId="34" borderId="11" xfId="63" applyNumberFormat="1" applyFont="1" applyFill="1" applyBorder="1" applyAlignment="1" applyProtection="1">
      <alignment horizontal="left" vertical="top"/>
      <protection/>
    </xf>
    <xf numFmtId="0" fontId="11" fillId="34" borderId="11" xfId="0" applyFont="1" applyFill="1" applyBorder="1" applyAlignment="1">
      <alignment horizontal="left" vertical="top"/>
    </xf>
    <xf numFmtId="0" fontId="9" fillId="34" borderId="59" xfId="0" applyFont="1" applyFill="1" applyBorder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>
      <alignment vertical="top"/>
    </xf>
    <xf numFmtId="9" fontId="11" fillId="11" borderId="12" xfId="0" applyNumberFormat="1" applyFont="1" applyFill="1" applyBorder="1" applyAlignment="1" applyProtection="1">
      <alignment horizontal="left" vertical="top"/>
      <protection/>
    </xf>
    <xf numFmtId="9" fontId="11" fillId="11" borderId="33" xfId="0" applyNumberFormat="1" applyFont="1" applyFill="1" applyBorder="1" applyAlignment="1" applyProtection="1">
      <alignment horizontal="left" vertical="top"/>
      <protection/>
    </xf>
    <xf numFmtId="9" fontId="11" fillId="11" borderId="14" xfId="0" applyNumberFormat="1" applyFont="1" applyFill="1" applyBorder="1" applyAlignment="1" applyProtection="1">
      <alignment horizontal="left" vertical="top"/>
      <protection/>
    </xf>
    <xf numFmtId="0" fontId="46" fillId="43" borderId="11" xfId="0" applyNumberFormat="1" applyFont="1" applyFill="1" applyBorder="1" applyAlignment="1">
      <alignment horizontal="right" vertical="top" wrapText="1"/>
    </xf>
    <xf numFmtId="0" fontId="18" fillId="10" borderId="12" xfId="0" applyFont="1" applyFill="1" applyBorder="1" applyAlignment="1" applyProtection="1">
      <alignment horizontal="right" vertical="top"/>
      <protection/>
    </xf>
    <xf numFmtId="0" fontId="18" fillId="10" borderId="33" xfId="0" applyFont="1" applyFill="1" applyBorder="1" applyAlignment="1" applyProtection="1">
      <alignment horizontal="right" vertical="top"/>
      <protection/>
    </xf>
    <xf numFmtId="0" fontId="18" fillId="10" borderId="14" xfId="0" applyFont="1" applyFill="1" applyBorder="1" applyAlignment="1" applyProtection="1">
      <alignment horizontal="right" vertical="top"/>
      <protection/>
    </xf>
    <xf numFmtId="0" fontId="18" fillId="34" borderId="73" xfId="0" applyFont="1" applyFill="1" applyBorder="1" applyAlignment="1" applyProtection="1">
      <alignment horizontal="right" vertical="top"/>
      <protection/>
    </xf>
    <xf numFmtId="0" fontId="18" fillId="34" borderId="74" xfId="0" applyFont="1" applyFill="1" applyBorder="1" applyAlignment="1" applyProtection="1">
      <alignment horizontal="right" vertical="top"/>
      <protection/>
    </xf>
    <xf numFmtId="0" fontId="18" fillId="34" borderId="60" xfId="0" applyFont="1" applyFill="1" applyBorder="1" applyAlignment="1" applyProtection="1">
      <alignment horizontal="right" vertical="top"/>
      <protection/>
    </xf>
    <xf numFmtId="0" fontId="18" fillId="34" borderId="45" xfId="0" applyFont="1" applyFill="1" applyBorder="1" applyAlignment="1" applyProtection="1">
      <alignment horizontal="right" vertical="top"/>
      <protection/>
    </xf>
    <xf numFmtId="0" fontId="18" fillId="34" borderId="33" xfId="0" applyFont="1" applyFill="1" applyBorder="1" applyAlignment="1" applyProtection="1">
      <alignment horizontal="right" vertical="top"/>
      <protection/>
    </xf>
    <xf numFmtId="0" fontId="18" fillId="34" borderId="70" xfId="0" applyFont="1" applyFill="1" applyBorder="1" applyAlignment="1" applyProtection="1">
      <alignment horizontal="right" vertical="top"/>
      <protection/>
    </xf>
    <xf numFmtId="0" fontId="82" fillId="34" borderId="75" xfId="0" applyFont="1" applyFill="1" applyBorder="1" applyAlignment="1" applyProtection="1">
      <alignment horizontal="left" vertical="top" wrapText="1"/>
      <protection locked="0"/>
    </xf>
    <xf numFmtId="0" fontId="82" fillId="34" borderId="39" xfId="0" applyFont="1" applyFill="1" applyBorder="1" applyAlignment="1" applyProtection="1">
      <alignment horizontal="left" vertical="top" wrapText="1"/>
      <protection locked="0"/>
    </xf>
    <xf numFmtId="0" fontId="82" fillId="34" borderId="76" xfId="0" applyFont="1" applyFill="1" applyBorder="1" applyAlignment="1" applyProtection="1">
      <alignment horizontal="left" vertical="top" wrapText="1"/>
      <protection locked="0"/>
    </xf>
    <xf numFmtId="170" fontId="9" fillId="19" borderId="41" xfId="60" applyNumberFormat="1" applyFont="1" applyFill="1" applyBorder="1" applyAlignment="1">
      <alignment vertical="top" wrapText="1"/>
      <protection/>
    </xf>
    <xf numFmtId="170" fontId="9" fillId="19" borderId="43" xfId="60" applyNumberFormat="1" applyFont="1" applyFill="1" applyBorder="1" applyAlignment="1">
      <alignment vertical="top" wrapText="1"/>
      <protection/>
    </xf>
    <xf numFmtId="170" fontId="18" fillId="19" borderId="41" xfId="60" applyNumberFormat="1" applyFont="1" applyFill="1" applyBorder="1" applyAlignment="1">
      <alignment vertical="top" wrapText="1"/>
      <protection/>
    </xf>
    <xf numFmtId="170" fontId="18" fillId="19" borderId="43" xfId="60" applyNumberFormat="1" applyFont="1" applyFill="1" applyBorder="1" applyAlignment="1">
      <alignment vertical="top" wrapText="1"/>
      <protection/>
    </xf>
    <xf numFmtId="170" fontId="9" fillId="8" borderId="41" xfId="60" applyNumberFormat="1" applyFont="1" applyFill="1" applyBorder="1" applyAlignment="1">
      <alignment vertical="top" wrapText="1"/>
      <protection/>
    </xf>
    <xf numFmtId="170" fontId="9" fillId="8" borderId="43" xfId="60" applyNumberFormat="1" applyFont="1" applyFill="1" applyBorder="1" applyAlignment="1">
      <alignment vertical="top" wrapText="1"/>
      <protection/>
    </xf>
    <xf numFmtId="170" fontId="18" fillId="8" borderId="41" xfId="60" applyNumberFormat="1" applyFont="1" applyFill="1" applyBorder="1" applyAlignment="1">
      <alignment vertical="top" wrapText="1"/>
      <protection/>
    </xf>
    <xf numFmtId="170" fontId="18" fillId="8" borderId="43" xfId="60" applyNumberFormat="1" applyFont="1" applyFill="1" applyBorder="1" applyAlignment="1">
      <alignment vertical="top" wrapText="1"/>
      <protection/>
    </xf>
    <xf numFmtId="170" fontId="77" fillId="19" borderId="41" xfId="60" applyNumberFormat="1" applyFont="1" applyFill="1" applyBorder="1" applyAlignment="1">
      <alignment vertical="top" wrapText="1"/>
      <protection/>
    </xf>
    <xf numFmtId="170" fontId="77" fillId="19" borderId="43" xfId="60" applyNumberFormat="1" applyFont="1" applyFill="1" applyBorder="1" applyAlignment="1">
      <alignment vertical="top" wrapText="1"/>
      <protection/>
    </xf>
    <xf numFmtId="170" fontId="78" fillId="19" borderId="41" xfId="60" applyNumberFormat="1" applyFont="1" applyFill="1" applyBorder="1" applyAlignment="1">
      <alignment vertical="top" wrapText="1"/>
      <protection/>
    </xf>
    <xf numFmtId="170" fontId="78" fillId="19" borderId="43" xfId="60" applyNumberFormat="1" applyFont="1" applyFill="1" applyBorder="1" applyAlignment="1">
      <alignment vertical="top" wrapText="1"/>
      <protection/>
    </xf>
    <xf numFmtId="170" fontId="9" fillId="39" borderId="41" xfId="60" applyNumberFormat="1" applyFont="1" applyFill="1" applyBorder="1" applyAlignment="1">
      <alignment vertical="top" wrapText="1"/>
      <protection/>
    </xf>
    <xf numFmtId="170" fontId="9" fillId="39" borderId="43" xfId="60" applyNumberFormat="1" applyFont="1" applyFill="1" applyBorder="1" applyAlignment="1">
      <alignment vertical="top" wrapText="1"/>
      <protection/>
    </xf>
    <xf numFmtId="170" fontId="77" fillId="8" borderId="41" xfId="60" applyNumberFormat="1" applyFont="1" applyFill="1" applyBorder="1" applyAlignment="1">
      <alignment vertical="top" wrapText="1"/>
      <protection/>
    </xf>
    <xf numFmtId="170" fontId="77" fillId="8" borderId="43" xfId="60" applyNumberFormat="1" applyFont="1" applyFill="1" applyBorder="1" applyAlignment="1">
      <alignment vertical="top" wrapText="1"/>
      <protection/>
    </xf>
    <xf numFmtId="170" fontId="78" fillId="8" borderId="41" xfId="60" applyNumberFormat="1" applyFont="1" applyFill="1" applyBorder="1" applyAlignment="1">
      <alignment vertical="top" wrapText="1"/>
      <protection/>
    </xf>
    <xf numFmtId="170" fontId="78" fillId="8" borderId="43" xfId="60" applyNumberFormat="1" applyFont="1" applyFill="1" applyBorder="1" applyAlignment="1">
      <alignment vertical="top" wrapText="1"/>
      <protection/>
    </xf>
    <xf numFmtId="170" fontId="83" fillId="41" borderId="41" xfId="60" applyNumberFormat="1" applyFont="1" applyFill="1" applyBorder="1" applyAlignment="1">
      <alignment vertical="top" wrapText="1"/>
      <protection/>
    </xf>
    <xf numFmtId="170" fontId="83" fillId="41" borderId="43" xfId="60" applyNumberFormat="1" applyFont="1" applyFill="1" applyBorder="1" applyAlignment="1">
      <alignment vertical="top" wrapText="1"/>
      <protection/>
    </xf>
    <xf numFmtId="170" fontId="78" fillId="39" borderId="41" xfId="60" applyNumberFormat="1" applyFont="1" applyFill="1" applyBorder="1" applyAlignment="1">
      <alignment vertical="top" wrapText="1"/>
      <protection/>
    </xf>
    <xf numFmtId="170" fontId="78" fillId="39" borderId="43" xfId="60" applyNumberFormat="1" applyFont="1" applyFill="1" applyBorder="1" applyAlignment="1">
      <alignment vertical="top" wrapText="1"/>
      <protection/>
    </xf>
    <xf numFmtId="170" fontId="77" fillId="39" borderId="41" xfId="60" applyNumberFormat="1" applyFont="1" applyFill="1" applyBorder="1" applyAlignment="1">
      <alignment vertical="top" wrapText="1"/>
      <protection/>
    </xf>
    <xf numFmtId="170" fontId="77" fillId="39" borderId="43" xfId="60" applyNumberFormat="1" applyFont="1" applyFill="1" applyBorder="1" applyAlignment="1">
      <alignment vertical="top" wrapText="1"/>
      <protection/>
    </xf>
    <xf numFmtId="170" fontId="18" fillId="39" borderId="41" xfId="60" applyNumberFormat="1" applyFont="1" applyFill="1" applyBorder="1" applyAlignment="1">
      <alignment vertical="top" wrapText="1"/>
      <protection/>
    </xf>
    <xf numFmtId="170" fontId="18" fillId="39" borderId="43" xfId="60" applyNumberFormat="1" applyFont="1" applyFill="1" applyBorder="1" applyAlignment="1">
      <alignment vertical="top" wrapText="1"/>
      <protection/>
    </xf>
    <xf numFmtId="1" fontId="18" fillId="18" borderId="41" xfId="60" applyNumberFormat="1" applyFont="1" applyFill="1" applyBorder="1" applyAlignment="1">
      <alignment vertical="top" wrapText="1"/>
      <protection/>
    </xf>
    <xf numFmtId="1" fontId="18" fillId="18" borderId="43" xfId="60" applyNumberFormat="1" applyFont="1" applyFill="1" applyBorder="1" applyAlignment="1">
      <alignment vertical="top" wrapText="1"/>
      <protection/>
    </xf>
    <xf numFmtId="170" fontId="78" fillId="18" borderId="41" xfId="60" applyNumberFormat="1" applyFont="1" applyFill="1" applyBorder="1" applyAlignment="1">
      <alignment vertical="top" wrapText="1"/>
      <protection/>
    </xf>
    <xf numFmtId="170" fontId="78" fillId="18" borderId="43" xfId="60" applyNumberFormat="1" applyFont="1" applyFill="1" applyBorder="1" applyAlignment="1">
      <alignment vertical="top" wrapText="1"/>
      <protection/>
    </xf>
    <xf numFmtId="170" fontId="72" fillId="41" borderId="41" xfId="60" applyNumberFormat="1" applyFont="1" applyFill="1" applyBorder="1" applyAlignment="1">
      <alignment vertical="top" wrapText="1"/>
      <protection/>
    </xf>
    <xf numFmtId="170" fontId="72" fillId="41" borderId="43" xfId="60" applyNumberFormat="1" applyFont="1" applyFill="1" applyBorder="1" applyAlignment="1">
      <alignment vertical="top" wrapText="1"/>
      <protection/>
    </xf>
    <xf numFmtId="0" fontId="84" fillId="0" borderId="77" xfId="58" applyFont="1" applyBorder="1" applyAlignment="1">
      <alignment horizontal="center" vertical="center" textRotation="90" wrapText="1"/>
      <protection/>
    </xf>
    <xf numFmtId="0" fontId="71" fillId="0" borderId="78" xfId="58" applyFont="1" applyBorder="1" applyAlignment="1">
      <alignment horizontal="center" vertical="center" textRotation="90" wrapText="1"/>
      <protection/>
    </xf>
    <xf numFmtId="0" fontId="71" fillId="0" borderId="10" xfId="58" applyFont="1" applyBorder="1" applyAlignment="1">
      <alignment horizontal="center" vertical="center" textRotation="90" wrapText="1"/>
      <protection/>
    </xf>
    <xf numFmtId="0" fontId="84" fillId="0" borderId="78" xfId="58" applyFont="1" applyBorder="1" applyAlignment="1">
      <alignment horizontal="center" vertical="center" textRotation="90" wrapText="1"/>
      <protection/>
    </xf>
    <xf numFmtId="0" fontId="84" fillId="0" borderId="10" xfId="58" applyFont="1" applyBorder="1" applyAlignment="1">
      <alignment horizontal="center" vertical="center" textRotation="90" wrapText="1"/>
      <protection/>
    </xf>
    <xf numFmtId="0" fontId="84" fillId="0" borderId="11" xfId="58" applyFont="1" applyBorder="1" applyAlignment="1">
      <alignment horizontal="center" vertical="center" textRotation="90" wrapText="1"/>
      <protection/>
    </xf>
    <xf numFmtId="0" fontId="84" fillId="0" borderId="0" xfId="58" applyFont="1" applyAlignment="1">
      <alignment horizontal="center" vertical="top" wrapText="1"/>
      <protection/>
    </xf>
    <xf numFmtId="0" fontId="84" fillId="0" borderId="0" xfId="58" applyFont="1" applyBorder="1" applyAlignment="1">
      <alignment horizontal="left" vertical="top" wrapText="1"/>
      <protection/>
    </xf>
    <xf numFmtId="0" fontId="9" fillId="38" borderId="79" xfId="59" applyFont="1" applyFill="1" applyBorder="1" applyAlignment="1">
      <alignment horizontal="justify" vertical="justify" wrapText="1"/>
      <protection/>
    </xf>
    <xf numFmtId="0" fontId="9" fillId="38" borderId="80" xfId="59" applyFont="1" applyFill="1" applyBorder="1" applyAlignment="1">
      <alignment horizontal="justify" vertical="justify" wrapText="1"/>
      <protection/>
    </xf>
    <xf numFmtId="0" fontId="9" fillId="38" borderId="81" xfId="59" applyFont="1" applyFill="1" applyBorder="1" applyAlignment="1">
      <alignment horizontal="justify" vertical="justify" wrapText="1"/>
      <protection/>
    </xf>
    <xf numFmtId="0" fontId="9" fillId="38" borderId="82" xfId="59" applyFont="1" applyFill="1" applyBorder="1" applyAlignment="1">
      <alignment horizontal="justify" vertical="justify" wrapText="1"/>
      <protection/>
    </xf>
    <xf numFmtId="0" fontId="9" fillId="38" borderId="0" xfId="59" applyFont="1" applyFill="1" applyBorder="1" applyAlignment="1">
      <alignment horizontal="justify" vertical="justify" wrapText="1"/>
      <protection/>
    </xf>
    <xf numFmtId="0" fontId="9" fillId="38" borderId="83" xfId="59" applyFont="1" applyFill="1" applyBorder="1" applyAlignment="1">
      <alignment horizontal="justify" vertical="justify" wrapText="1"/>
      <protection/>
    </xf>
    <xf numFmtId="0" fontId="9" fillId="38" borderId="75" xfId="59" applyFont="1" applyFill="1" applyBorder="1" applyAlignment="1">
      <alignment wrapText="1"/>
      <protection/>
    </xf>
    <xf numFmtId="0" fontId="9" fillId="38" borderId="39" xfId="59" applyFont="1" applyFill="1" applyBorder="1" applyAlignment="1">
      <alignment wrapText="1"/>
      <protection/>
    </xf>
    <xf numFmtId="0" fontId="9" fillId="38" borderId="21" xfId="59" applyFont="1" applyFill="1" applyBorder="1" applyAlignment="1">
      <alignment wrapText="1"/>
      <protection/>
    </xf>
    <xf numFmtId="0" fontId="52" fillId="19" borderId="12" xfId="59" applyFont="1" applyFill="1" applyBorder="1" applyAlignment="1">
      <alignment horizontal="center"/>
      <protection/>
    </xf>
    <xf numFmtId="0" fontId="52" fillId="19" borderId="33" xfId="59" applyFont="1" applyFill="1" applyBorder="1" applyAlignment="1">
      <alignment horizontal="center"/>
      <protection/>
    </xf>
    <xf numFmtId="0" fontId="52" fillId="19" borderId="14" xfId="59" applyFont="1" applyFill="1" applyBorder="1" applyAlignment="1">
      <alignment horizontal="center"/>
      <protection/>
    </xf>
    <xf numFmtId="0" fontId="18" fillId="0" borderId="32" xfId="59" applyFont="1" applyBorder="1" applyAlignment="1">
      <alignment horizontal="center"/>
      <protection/>
    </xf>
    <xf numFmtId="0" fontId="18" fillId="0" borderId="0" xfId="59" applyFont="1" applyBorder="1" applyAlignment="1">
      <alignment horizontal="center"/>
      <protection/>
    </xf>
    <xf numFmtId="168" fontId="9" fillId="38" borderId="12" xfId="59" applyNumberFormat="1" applyFont="1" applyFill="1" applyBorder="1" applyAlignment="1">
      <alignment horizontal="center"/>
      <protection/>
    </xf>
    <xf numFmtId="168" fontId="9" fillId="38" borderId="33" xfId="59" applyNumberFormat="1" applyFont="1" applyFill="1" applyBorder="1" applyAlignment="1">
      <alignment horizontal="center"/>
      <protection/>
    </xf>
    <xf numFmtId="168" fontId="9" fillId="38" borderId="14" xfId="59" applyNumberFormat="1" applyFont="1" applyFill="1" applyBorder="1" applyAlignment="1">
      <alignment horizontal="center"/>
      <protection/>
    </xf>
    <xf numFmtId="0" fontId="9" fillId="12" borderId="79" xfId="0" applyFont="1" applyFill="1" applyBorder="1" applyAlignment="1" applyProtection="1">
      <alignment horizontal="center" vertical="center"/>
      <protection/>
    </xf>
    <xf numFmtId="0" fontId="9" fillId="12" borderId="80" xfId="0" applyFont="1" applyFill="1" applyBorder="1" applyAlignment="1" applyProtection="1">
      <alignment horizontal="center" vertical="center"/>
      <protection/>
    </xf>
    <xf numFmtId="0" fontId="9" fillId="12" borderId="81" xfId="0" applyFont="1" applyFill="1" applyBorder="1" applyAlignment="1" applyProtection="1">
      <alignment horizontal="center" vertical="center"/>
      <protection/>
    </xf>
    <xf numFmtId="0" fontId="9" fillId="12" borderId="82" xfId="0" applyFont="1" applyFill="1" applyBorder="1" applyAlignment="1" applyProtection="1">
      <alignment horizontal="center" vertical="center"/>
      <protection/>
    </xf>
    <xf numFmtId="0" fontId="9" fillId="12" borderId="0" xfId="0" applyFont="1" applyFill="1" applyBorder="1" applyAlignment="1" applyProtection="1">
      <alignment horizontal="center" vertical="center"/>
      <protection/>
    </xf>
    <xf numFmtId="0" fontId="9" fillId="12" borderId="83" xfId="0" applyFont="1" applyFill="1" applyBorder="1" applyAlignment="1" applyProtection="1">
      <alignment horizontal="center" vertical="center"/>
      <protection/>
    </xf>
    <xf numFmtId="0" fontId="9" fillId="12" borderId="75" xfId="0" applyFont="1" applyFill="1" applyBorder="1" applyAlignment="1" applyProtection="1">
      <alignment horizontal="center" vertical="center"/>
      <protection/>
    </xf>
    <xf numFmtId="0" fontId="9" fillId="12" borderId="39" xfId="0" applyFont="1" applyFill="1" applyBorder="1" applyAlignment="1" applyProtection="1">
      <alignment horizontal="center" vertical="center"/>
      <protection/>
    </xf>
    <xf numFmtId="0" fontId="9" fillId="12" borderId="21" xfId="0" applyFont="1" applyFill="1" applyBorder="1" applyAlignment="1" applyProtection="1">
      <alignment horizontal="center" vertical="center"/>
      <protection/>
    </xf>
    <xf numFmtId="0" fontId="9" fillId="12" borderId="79" xfId="59" applyNumberFormat="1" applyFont="1" applyFill="1" applyBorder="1" applyAlignment="1">
      <alignment horizontal="center" vertical="center" wrapText="1"/>
      <protection/>
    </xf>
    <xf numFmtId="0" fontId="9" fillId="12" borderId="80" xfId="59" applyNumberFormat="1" applyFont="1" applyFill="1" applyBorder="1" applyAlignment="1">
      <alignment horizontal="center" vertical="center" wrapText="1"/>
      <protection/>
    </xf>
    <xf numFmtId="0" fontId="9" fillId="12" borderId="81" xfId="59" applyNumberFormat="1" applyFont="1" applyFill="1" applyBorder="1" applyAlignment="1">
      <alignment horizontal="center" vertical="center" wrapText="1"/>
      <protection/>
    </xf>
    <xf numFmtId="0" fontId="9" fillId="12" borderId="75" xfId="59" applyNumberFormat="1" applyFont="1" applyFill="1" applyBorder="1" applyAlignment="1">
      <alignment horizontal="center" vertical="center" wrapText="1"/>
      <protection/>
    </xf>
    <xf numFmtId="0" fontId="9" fillId="12" borderId="39" xfId="59" applyNumberFormat="1" applyFont="1" applyFill="1" applyBorder="1" applyAlignment="1">
      <alignment horizontal="center" vertical="center" wrapText="1"/>
      <protection/>
    </xf>
    <xf numFmtId="0" fontId="9" fillId="12" borderId="21" xfId="59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rgb="FF9C0006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-ICTFS1\ResearchStrategy\Governance%20&amp;%20CRDO\Education\Workshops\6.%20Bringing%20it%20all%20Together%20-%20How%20to%20run%20a%20research%20project\Materials%20for%20Activities\Facilitator%20Budget%20for%20activity%20August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arch project Budget"/>
      <sheetName val="P&amp;L - to print for submission"/>
      <sheetName val="Summary"/>
      <sheetName val="Reference"/>
      <sheetName val="Tracking"/>
    </sheetNames>
    <sheetDataSet>
      <sheetData sheetId="0">
        <row r="9">
          <cell r="B9">
            <v>0.2700000000000001</v>
          </cell>
        </row>
      </sheetData>
      <sheetData sheetId="3">
        <row r="4">
          <cell r="A4" t="str">
            <v>Yes</v>
          </cell>
          <cell r="B4">
            <v>0</v>
          </cell>
          <cell r="C4" t="str">
            <v>Screening</v>
          </cell>
          <cell r="D4" t="str">
            <v>$</v>
          </cell>
        </row>
        <row r="5">
          <cell r="A5" t="str">
            <v>No</v>
          </cell>
          <cell r="B5">
            <v>0.01</v>
          </cell>
          <cell r="C5" t="str">
            <v>Treatment</v>
          </cell>
          <cell r="D5" t="str">
            <v>€</v>
          </cell>
        </row>
        <row r="6">
          <cell r="B6">
            <v>0.02</v>
          </cell>
          <cell r="C6" t="str">
            <v>Discontinuation</v>
          </cell>
          <cell r="D6" t="str">
            <v>₤</v>
          </cell>
        </row>
        <row r="7">
          <cell r="B7">
            <v>0.03</v>
          </cell>
          <cell r="C7" t="str">
            <v>Follow Up</v>
          </cell>
          <cell r="D7">
            <v>1</v>
          </cell>
        </row>
        <row r="8">
          <cell r="B8">
            <v>0.04</v>
          </cell>
          <cell r="D8">
            <v>1</v>
          </cell>
        </row>
        <row r="9">
          <cell r="B9">
            <v>0.05</v>
          </cell>
          <cell r="D9">
            <v>1</v>
          </cell>
        </row>
        <row r="10">
          <cell r="B10">
            <v>0.060000000000000005</v>
          </cell>
          <cell r="D10">
            <v>1</v>
          </cell>
        </row>
        <row r="11">
          <cell r="B11">
            <v>0.07</v>
          </cell>
          <cell r="D11">
            <v>1</v>
          </cell>
        </row>
        <row r="12">
          <cell r="B12">
            <v>0.08</v>
          </cell>
          <cell r="D12">
            <v>1</v>
          </cell>
        </row>
        <row r="13">
          <cell r="B13">
            <v>0.09</v>
          </cell>
          <cell r="D13">
            <v>1</v>
          </cell>
        </row>
        <row r="14">
          <cell r="B14">
            <v>0.09999999999999999</v>
          </cell>
          <cell r="D14">
            <v>1</v>
          </cell>
        </row>
        <row r="15">
          <cell r="B15">
            <v>0.10999999999999999</v>
          </cell>
          <cell r="D15">
            <v>1</v>
          </cell>
        </row>
        <row r="16">
          <cell r="B16">
            <v>0.11999999999999998</v>
          </cell>
          <cell r="D16">
            <v>1</v>
          </cell>
        </row>
        <row r="17">
          <cell r="B17">
            <v>0.12999999999999998</v>
          </cell>
          <cell r="D17">
            <v>1</v>
          </cell>
        </row>
        <row r="18">
          <cell r="B18">
            <v>0.13999999999999999</v>
          </cell>
          <cell r="D18">
            <v>1</v>
          </cell>
        </row>
        <row r="19">
          <cell r="B19">
            <v>0.15</v>
          </cell>
          <cell r="D19">
            <v>1</v>
          </cell>
        </row>
        <row r="20">
          <cell r="B20">
            <v>0.16</v>
          </cell>
        </row>
        <row r="21">
          <cell r="B21">
            <v>0.17</v>
          </cell>
        </row>
        <row r="22">
          <cell r="B22">
            <v>0.18000000000000002</v>
          </cell>
        </row>
        <row r="23">
          <cell r="B23">
            <v>0.19000000000000003</v>
          </cell>
        </row>
        <row r="24">
          <cell r="B24">
            <v>0.20000000000000004</v>
          </cell>
        </row>
        <row r="25">
          <cell r="B25">
            <v>0.21000000000000005</v>
          </cell>
        </row>
        <row r="26">
          <cell r="B26">
            <v>0.22000000000000006</v>
          </cell>
        </row>
        <row r="27">
          <cell r="B27">
            <v>0.23000000000000007</v>
          </cell>
        </row>
        <row r="28">
          <cell r="B28">
            <v>0.24000000000000007</v>
          </cell>
        </row>
        <row r="29">
          <cell r="B29">
            <v>0.25000000000000006</v>
          </cell>
        </row>
        <row r="30">
          <cell r="B30">
            <v>0.26000000000000006</v>
          </cell>
        </row>
        <row r="31">
          <cell r="B31">
            <v>0.2700000000000001</v>
          </cell>
        </row>
        <row r="32">
          <cell r="B32">
            <v>0.2800000000000001</v>
          </cell>
        </row>
        <row r="33">
          <cell r="B33">
            <v>0.2900000000000001</v>
          </cell>
        </row>
        <row r="34">
          <cell r="B34">
            <v>0.3000000000000001</v>
          </cell>
        </row>
        <row r="35">
          <cell r="B35">
            <v>0.3100000000000001</v>
          </cell>
        </row>
        <row r="36">
          <cell r="B36">
            <v>0.3200000000000001</v>
          </cell>
        </row>
        <row r="37">
          <cell r="B37">
            <v>0.3300000000000001</v>
          </cell>
        </row>
        <row r="38">
          <cell r="B38">
            <v>0.34000000000000014</v>
          </cell>
        </row>
        <row r="39">
          <cell r="B39">
            <v>0.35000000000000014</v>
          </cell>
        </row>
        <row r="40">
          <cell r="B40">
            <v>0.36000000000000015</v>
          </cell>
        </row>
        <row r="41">
          <cell r="B41">
            <v>0.37000000000000016</v>
          </cell>
        </row>
        <row r="42">
          <cell r="B42">
            <v>0.38000000000000017</v>
          </cell>
        </row>
        <row r="43">
          <cell r="B43">
            <v>0.3900000000000002</v>
          </cell>
        </row>
        <row r="44">
          <cell r="B44">
            <v>0.4000000000000002</v>
          </cell>
        </row>
        <row r="45">
          <cell r="B45">
            <v>0.4100000000000002</v>
          </cell>
        </row>
        <row r="46">
          <cell r="B46">
            <v>0.4200000000000002</v>
          </cell>
        </row>
        <row r="47">
          <cell r="B47">
            <v>0.4300000000000002</v>
          </cell>
        </row>
        <row r="48">
          <cell r="B48">
            <v>0.4400000000000002</v>
          </cell>
        </row>
        <row r="49">
          <cell r="B49">
            <v>0.45000000000000023</v>
          </cell>
        </row>
        <row r="50">
          <cell r="B50">
            <v>0.46000000000000024</v>
          </cell>
        </row>
        <row r="51">
          <cell r="B51">
            <v>0.47000000000000025</v>
          </cell>
        </row>
        <row r="52">
          <cell r="B52">
            <v>0.48000000000000026</v>
          </cell>
        </row>
        <row r="53">
          <cell r="B53">
            <v>0.49000000000000027</v>
          </cell>
        </row>
        <row r="54">
          <cell r="B54">
            <v>0.5000000000000002</v>
          </cell>
        </row>
        <row r="55">
          <cell r="B55">
            <v>0.5100000000000002</v>
          </cell>
        </row>
        <row r="56">
          <cell r="B56">
            <v>0.5200000000000002</v>
          </cell>
        </row>
        <row r="57">
          <cell r="B57">
            <v>0.5300000000000002</v>
          </cell>
        </row>
        <row r="58">
          <cell r="B58">
            <v>0.5400000000000003</v>
          </cell>
        </row>
        <row r="59">
          <cell r="B59">
            <v>0.5500000000000003</v>
          </cell>
        </row>
        <row r="60">
          <cell r="B60">
            <v>0.5600000000000003</v>
          </cell>
        </row>
        <row r="61">
          <cell r="B61">
            <v>0.5700000000000003</v>
          </cell>
        </row>
        <row r="62">
          <cell r="B62">
            <v>0.5800000000000003</v>
          </cell>
        </row>
        <row r="63">
          <cell r="B63">
            <v>0.5900000000000003</v>
          </cell>
        </row>
        <row r="64">
          <cell r="B64">
            <v>0.6000000000000003</v>
          </cell>
        </row>
        <row r="65">
          <cell r="B65">
            <v>0.6100000000000003</v>
          </cell>
        </row>
        <row r="66">
          <cell r="B66">
            <v>0.6200000000000003</v>
          </cell>
        </row>
        <row r="67">
          <cell r="B67">
            <v>0.6300000000000003</v>
          </cell>
        </row>
        <row r="68">
          <cell r="B68">
            <v>0.6400000000000003</v>
          </cell>
        </row>
        <row r="69">
          <cell r="B69">
            <v>0.6500000000000004</v>
          </cell>
        </row>
        <row r="70">
          <cell r="B70">
            <v>0.6600000000000004</v>
          </cell>
        </row>
        <row r="71">
          <cell r="B71">
            <v>0.6700000000000004</v>
          </cell>
        </row>
        <row r="72">
          <cell r="B72">
            <v>0.6800000000000004</v>
          </cell>
        </row>
        <row r="73">
          <cell r="B73">
            <v>0.6900000000000004</v>
          </cell>
        </row>
        <row r="74">
          <cell r="B74">
            <v>0.7000000000000004</v>
          </cell>
        </row>
        <row r="75">
          <cell r="B75">
            <v>0.7100000000000004</v>
          </cell>
        </row>
        <row r="76">
          <cell r="B76">
            <v>0.7200000000000004</v>
          </cell>
        </row>
        <row r="77">
          <cell r="B77">
            <v>0.7300000000000004</v>
          </cell>
        </row>
        <row r="78">
          <cell r="B78">
            <v>0.7400000000000004</v>
          </cell>
        </row>
        <row r="79">
          <cell r="B79">
            <v>0.7500000000000004</v>
          </cell>
        </row>
        <row r="80">
          <cell r="B80">
            <v>0.7600000000000005</v>
          </cell>
        </row>
        <row r="81">
          <cell r="B81">
            <v>0.7700000000000005</v>
          </cell>
        </row>
        <row r="82">
          <cell r="B82">
            <v>0.7800000000000005</v>
          </cell>
        </row>
        <row r="83">
          <cell r="B83">
            <v>0.7900000000000005</v>
          </cell>
        </row>
        <row r="84">
          <cell r="B84">
            <v>0.8000000000000005</v>
          </cell>
        </row>
        <row r="85">
          <cell r="B85">
            <v>0.8100000000000005</v>
          </cell>
        </row>
        <row r="86">
          <cell r="B86">
            <v>0.8200000000000005</v>
          </cell>
        </row>
        <row r="87">
          <cell r="B87">
            <v>0.8300000000000005</v>
          </cell>
        </row>
        <row r="88">
          <cell r="B88">
            <v>0.8400000000000005</v>
          </cell>
        </row>
        <row r="89">
          <cell r="B89">
            <v>0.8500000000000005</v>
          </cell>
        </row>
        <row r="90">
          <cell r="B90">
            <v>0.8600000000000005</v>
          </cell>
        </row>
        <row r="91">
          <cell r="B91">
            <v>0.8700000000000006</v>
          </cell>
        </row>
        <row r="92">
          <cell r="B92">
            <v>0.8800000000000006</v>
          </cell>
        </row>
        <row r="93">
          <cell r="B93">
            <v>0.8900000000000006</v>
          </cell>
        </row>
        <row r="94">
          <cell r="B94">
            <v>0.9000000000000006</v>
          </cell>
        </row>
        <row r="95">
          <cell r="B95">
            <v>0.9100000000000006</v>
          </cell>
        </row>
        <row r="96">
          <cell r="B96">
            <v>0.9200000000000006</v>
          </cell>
        </row>
        <row r="97">
          <cell r="B97">
            <v>0.9300000000000006</v>
          </cell>
        </row>
        <row r="98">
          <cell r="B98">
            <v>0.9400000000000006</v>
          </cell>
        </row>
        <row r="99">
          <cell r="B99">
            <v>0.9500000000000006</v>
          </cell>
        </row>
        <row r="100">
          <cell r="B100">
            <v>0.9600000000000006</v>
          </cell>
        </row>
        <row r="101">
          <cell r="B101">
            <v>0.9700000000000006</v>
          </cell>
        </row>
        <row r="102">
          <cell r="B102">
            <v>0.9800000000000006</v>
          </cell>
        </row>
        <row r="103">
          <cell r="B103">
            <v>0.9900000000000007</v>
          </cell>
        </row>
        <row r="104">
          <cell r="B104">
            <v>1.0000000000000007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showGridLines="0" tabSelected="1" view="pageLayout" zoomScaleNormal="96" zoomScaleSheetLayoutView="86" workbookViewId="0" topLeftCell="A1">
      <selection activeCell="G1" sqref="G1"/>
    </sheetView>
  </sheetViews>
  <sheetFormatPr defaultColWidth="9.140625" defaultRowHeight="12.75" customHeight="1"/>
  <cols>
    <col min="1" max="1" width="32.7109375" style="172" customWidth="1"/>
    <col min="2" max="2" width="12.8515625" style="172" customWidth="1"/>
    <col min="3" max="3" width="10.421875" style="172" customWidth="1"/>
    <col min="4" max="4" width="20.140625" style="172" customWidth="1"/>
    <col min="5" max="5" width="13.28125" style="172" customWidth="1"/>
    <col min="6" max="6" width="13.00390625" style="172" customWidth="1"/>
    <col min="7" max="7" width="14.00390625" style="172" customWidth="1"/>
    <col min="8" max="8" width="11.57421875" style="177" customWidth="1"/>
    <col min="9" max="9" width="14.57421875" style="177" customWidth="1"/>
    <col min="10" max="11" width="13.00390625" style="177" customWidth="1"/>
    <col min="12" max="12" width="11.57421875" style="177" customWidth="1"/>
    <col min="13" max="13" width="14.7109375" style="177" customWidth="1"/>
    <col min="14" max="14" width="11.28125" style="177" customWidth="1"/>
    <col min="15" max="20" width="9.140625" style="177" customWidth="1"/>
    <col min="21" max="16384" width="9.140625" style="46" customWidth="1"/>
  </cols>
  <sheetData>
    <row r="1" spans="1:10" ht="28.5">
      <c r="A1" s="171"/>
      <c r="C1" s="173" t="s">
        <v>174</v>
      </c>
      <c r="G1" s="174"/>
      <c r="H1" s="175"/>
      <c r="I1" s="172"/>
      <c r="J1" s="176"/>
    </row>
    <row r="2" spans="1:11" ht="15.75">
      <c r="A2" s="177"/>
      <c r="C2" s="178" t="s">
        <v>173</v>
      </c>
      <c r="D2" s="179"/>
      <c r="E2" s="180"/>
      <c r="F2" s="181"/>
      <c r="G2" s="181"/>
      <c r="H2" s="176"/>
      <c r="I2" s="182"/>
      <c r="J2" s="183"/>
      <c r="K2" s="184"/>
    </row>
    <row r="3" spans="1:11" ht="16.5" thickBot="1">
      <c r="A3" s="177"/>
      <c r="C3" s="185" t="s">
        <v>175</v>
      </c>
      <c r="D3" s="186"/>
      <c r="E3" s="187"/>
      <c r="F3" s="181"/>
      <c r="G3" s="181"/>
      <c r="H3" s="176"/>
      <c r="I3" s="182"/>
      <c r="J3" s="183"/>
      <c r="K3" s="184"/>
    </row>
    <row r="4" spans="1:14" ht="15">
      <c r="A4" s="188" t="s">
        <v>27</v>
      </c>
      <c r="B4" s="189"/>
      <c r="C4" s="189"/>
      <c r="D4" s="189"/>
      <c r="E4" s="190"/>
      <c r="F4" s="191"/>
      <c r="G4" s="190"/>
      <c r="H4" s="192"/>
      <c r="I4" s="193"/>
      <c r="J4" s="293" t="s">
        <v>328</v>
      </c>
      <c r="K4" s="294"/>
      <c r="L4" s="294"/>
      <c r="M4" s="294"/>
      <c r="N4" s="295"/>
    </row>
    <row r="5" spans="1:14" ht="15" customHeight="1">
      <c r="A5" s="194" t="s">
        <v>318</v>
      </c>
      <c r="B5" s="314"/>
      <c r="C5" s="315"/>
      <c r="D5" s="316"/>
      <c r="E5" s="190"/>
      <c r="G5" s="190"/>
      <c r="H5" s="192"/>
      <c r="I5" s="193"/>
      <c r="J5" s="296"/>
      <c r="K5" s="297"/>
      <c r="L5" s="297"/>
      <c r="M5" s="297"/>
      <c r="N5" s="298"/>
    </row>
    <row r="6" spans="1:14" ht="13.5" customHeight="1">
      <c r="A6" s="194" t="s">
        <v>317</v>
      </c>
      <c r="B6" s="314"/>
      <c r="C6" s="315"/>
      <c r="D6" s="316"/>
      <c r="E6" s="195"/>
      <c r="F6" s="196"/>
      <c r="G6" s="197" t="s">
        <v>60</v>
      </c>
      <c r="H6" s="198">
        <f>E58</f>
        <v>0</v>
      </c>
      <c r="I6" s="193"/>
      <c r="J6" s="296"/>
      <c r="K6" s="297"/>
      <c r="L6" s="297"/>
      <c r="M6" s="297"/>
      <c r="N6" s="298"/>
    </row>
    <row r="7" spans="1:14" ht="16.5" customHeight="1">
      <c r="A7" s="194" t="s">
        <v>208</v>
      </c>
      <c r="B7" s="199"/>
      <c r="C7" s="200"/>
      <c r="D7" s="201"/>
      <c r="E7" s="195"/>
      <c r="F7" s="202"/>
      <c r="G7" s="203" t="s">
        <v>61</v>
      </c>
      <c r="H7" s="204"/>
      <c r="I7" s="193"/>
      <c r="J7" s="296"/>
      <c r="K7" s="297"/>
      <c r="L7" s="297"/>
      <c r="M7" s="297"/>
      <c r="N7" s="298"/>
    </row>
    <row r="8" spans="1:14" ht="12.75" customHeight="1">
      <c r="A8" s="194" t="s">
        <v>246</v>
      </c>
      <c r="B8" s="199"/>
      <c r="C8" s="200"/>
      <c r="D8" s="201"/>
      <c r="E8" s="195"/>
      <c r="F8" s="205"/>
      <c r="G8" s="197" t="s">
        <v>23</v>
      </c>
      <c r="H8" s="198">
        <f>H7*H6</f>
        <v>0</v>
      </c>
      <c r="I8" s="193"/>
      <c r="J8" s="296"/>
      <c r="K8" s="297"/>
      <c r="L8" s="297"/>
      <c r="M8" s="297"/>
      <c r="N8" s="298"/>
    </row>
    <row r="9" spans="1:14" ht="12.75" customHeight="1" thickBot="1">
      <c r="A9" s="194" t="s">
        <v>1</v>
      </c>
      <c r="B9" s="331" t="s">
        <v>232</v>
      </c>
      <c r="C9" s="331"/>
      <c r="D9" s="331"/>
      <c r="E9" s="195"/>
      <c r="F9" s="196"/>
      <c r="G9" s="197" t="s">
        <v>187</v>
      </c>
      <c r="H9" s="198">
        <f>F73</f>
        <v>0</v>
      </c>
      <c r="I9" s="193"/>
      <c r="J9" s="299"/>
      <c r="K9" s="300"/>
      <c r="L9" s="300"/>
      <c r="M9" s="300"/>
      <c r="N9" s="301"/>
    </row>
    <row r="10" spans="1:14" ht="15" customHeight="1">
      <c r="A10" s="206" t="s">
        <v>316</v>
      </c>
      <c r="B10" s="339">
        <v>0.2</v>
      </c>
      <c r="C10" s="340"/>
      <c r="D10" s="341"/>
      <c r="E10" s="207"/>
      <c r="F10" s="208"/>
      <c r="G10" s="209" t="s">
        <v>188</v>
      </c>
      <c r="H10" s="210">
        <f>H8+H9</f>
        <v>0</v>
      </c>
      <c r="I10" s="211"/>
      <c r="J10" s="304"/>
      <c r="K10" s="304"/>
      <c r="L10" s="304"/>
      <c r="M10" s="304"/>
      <c r="N10" s="304"/>
    </row>
    <row r="11" spans="1:14" ht="12.75" customHeight="1">
      <c r="A11" s="194" t="s">
        <v>223</v>
      </c>
      <c r="B11" s="335"/>
      <c r="C11" s="336"/>
      <c r="D11" s="336"/>
      <c r="E11" s="195"/>
      <c r="F11" s="191" t="s">
        <v>249</v>
      </c>
      <c r="G11" s="177"/>
      <c r="J11" s="304"/>
      <c r="K11" s="304"/>
      <c r="L11" s="304"/>
      <c r="M11" s="304"/>
      <c r="N11" s="304"/>
    </row>
    <row r="12" spans="1:14" ht="12.75" customHeight="1">
      <c r="A12" s="194" t="s">
        <v>185</v>
      </c>
      <c r="B12" s="335" t="s">
        <v>184</v>
      </c>
      <c r="C12" s="336"/>
      <c r="D12" s="336"/>
      <c r="E12" s="195"/>
      <c r="F12" s="177"/>
      <c r="G12" s="177"/>
      <c r="J12" s="304"/>
      <c r="K12" s="304"/>
      <c r="L12" s="304"/>
      <c r="M12" s="304"/>
      <c r="N12" s="304"/>
    </row>
    <row r="13" spans="4:14" ht="13.5" customHeight="1" thickBot="1">
      <c r="D13" s="213"/>
      <c r="E13" s="213"/>
      <c r="F13" s="213"/>
      <c r="G13" s="213"/>
      <c r="H13" s="214"/>
      <c r="I13" s="214"/>
      <c r="J13" s="304"/>
      <c r="K13" s="304"/>
      <c r="L13" s="304"/>
      <c r="M13" s="304"/>
      <c r="N13" s="304"/>
    </row>
    <row r="14" spans="1:14" ht="12.75" customHeight="1" thickBot="1">
      <c r="A14" s="215"/>
      <c r="B14" s="215"/>
      <c r="C14" s="216"/>
      <c r="D14" s="217" t="s">
        <v>21</v>
      </c>
      <c r="E14" s="218" t="s">
        <v>10</v>
      </c>
      <c r="F14" s="219" t="s">
        <v>0</v>
      </c>
      <c r="G14" s="219" t="s">
        <v>0</v>
      </c>
      <c r="H14" s="219" t="s">
        <v>0</v>
      </c>
      <c r="I14" s="219" t="s">
        <v>0</v>
      </c>
      <c r="J14" s="219" t="s">
        <v>0</v>
      </c>
      <c r="K14" s="219" t="s">
        <v>0</v>
      </c>
      <c r="L14" s="219" t="s">
        <v>0</v>
      </c>
      <c r="M14" s="220" t="s">
        <v>9</v>
      </c>
      <c r="N14" s="221" t="s">
        <v>233</v>
      </c>
    </row>
    <row r="15" spans="1:14" ht="13.5" thickBot="1">
      <c r="A15" s="327"/>
      <c r="B15" s="327"/>
      <c r="C15" s="327"/>
      <c r="D15" s="222" t="s">
        <v>57</v>
      </c>
      <c r="E15" s="223">
        <v>1</v>
      </c>
      <c r="F15" s="224">
        <v>2</v>
      </c>
      <c r="G15" s="224">
        <v>3</v>
      </c>
      <c r="H15" s="224">
        <v>4</v>
      </c>
      <c r="I15" s="224">
        <v>5</v>
      </c>
      <c r="J15" s="224">
        <v>6</v>
      </c>
      <c r="K15" s="224">
        <v>7</v>
      </c>
      <c r="L15" s="223">
        <v>8</v>
      </c>
      <c r="M15" s="224">
        <v>9</v>
      </c>
      <c r="N15" s="225" t="s">
        <v>46</v>
      </c>
    </row>
    <row r="16" spans="1:15" ht="13.5" thickBot="1">
      <c r="A16" s="328" t="s">
        <v>3</v>
      </c>
      <c r="B16" s="329"/>
      <c r="C16" s="330"/>
      <c r="D16" s="226" t="s">
        <v>186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8"/>
      <c r="O16" s="229"/>
    </row>
    <row r="17" spans="1:15" ht="12.75">
      <c r="A17" s="305" t="s">
        <v>168</v>
      </c>
      <c r="B17" s="306"/>
      <c r="C17" s="307"/>
      <c r="D17" s="230"/>
      <c r="E17" s="231"/>
      <c r="F17" s="231"/>
      <c r="G17" s="231"/>
      <c r="H17" s="231"/>
      <c r="I17" s="231"/>
      <c r="J17" s="231"/>
      <c r="K17" s="231"/>
      <c r="L17" s="231"/>
      <c r="M17" s="231"/>
      <c r="N17" s="230"/>
      <c r="O17" s="229"/>
    </row>
    <row r="18" spans="1:20" s="45" customFormat="1" ht="15.75">
      <c r="A18" s="352" t="s">
        <v>286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4"/>
      <c r="O18" s="232"/>
      <c r="P18" s="172"/>
      <c r="Q18" s="172"/>
      <c r="R18" s="172"/>
      <c r="S18" s="172"/>
      <c r="T18" s="172"/>
    </row>
    <row r="19" spans="1:20" s="45" customFormat="1" ht="76.5">
      <c r="A19" s="337" t="s">
        <v>48</v>
      </c>
      <c r="B19" s="338"/>
      <c r="C19" s="338"/>
      <c r="D19" s="233" t="s">
        <v>320</v>
      </c>
      <c r="E19" s="234"/>
      <c r="F19" s="234"/>
      <c r="G19" s="234"/>
      <c r="H19" s="234"/>
      <c r="I19" s="234"/>
      <c r="J19" s="234"/>
      <c r="K19" s="234"/>
      <c r="L19" s="234"/>
      <c r="M19" s="234"/>
      <c r="N19" s="235">
        <f>SUM(E19:M19)</f>
        <v>0</v>
      </c>
      <c r="O19" s="232"/>
      <c r="P19" s="172"/>
      <c r="Q19" s="172"/>
      <c r="R19" s="172"/>
      <c r="S19" s="172"/>
      <c r="T19" s="172"/>
    </row>
    <row r="20" spans="1:20" s="45" customFormat="1" ht="17.25" customHeight="1">
      <c r="A20" s="310" t="s">
        <v>229</v>
      </c>
      <c r="B20" s="311"/>
      <c r="C20" s="312"/>
      <c r="D20" s="233" t="s">
        <v>294</v>
      </c>
      <c r="E20" s="234"/>
      <c r="F20" s="234"/>
      <c r="G20" s="234"/>
      <c r="H20" s="234"/>
      <c r="I20" s="234"/>
      <c r="J20" s="234"/>
      <c r="K20" s="234"/>
      <c r="L20" s="234"/>
      <c r="M20" s="234"/>
      <c r="N20" s="235">
        <f aca="true" t="shared" si="0" ref="N20:N32">SUM(E20:M20)</f>
        <v>0</v>
      </c>
      <c r="O20" s="232"/>
      <c r="P20" s="172"/>
      <c r="Q20" s="172"/>
      <c r="R20" s="172"/>
      <c r="S20" s="172"/>
      <c r="T20" s="172"/>
    </row>
    <row r="21" spans="1:20" s="45" customFormat="1" ht="17.25" customHeight="1">
      <c r="A21" s="308" t="s">
        <v>50</v>
      </c>
      <c r="B21" s="309"/>
      <c r="C21" s="309"/>
      <c r="D21" s="233" t="s">
        <v>294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5">
        <f t="shared" si="0"/>
        <v>0</v>
      </c>
      <c r="O21" s="232"/>
      <c r="P21" s="172"/>
      <c r="Q21" s="172"/>
      <c r="R21" s="172"/>
      <c r="S21" s="172"/>
      <c r="T21" s="172"/>
    </row>
    <row r="22" spans="1:20" s="45" customFormat="1" ht="17.25" customHeight="1">
      <c r="A22" s="308" t="s">
        <v>59</v>
      </c>
      <c r="B22" s="309"/>
      <c r="C22" s="309"/>
      <c r="D22" s="233" t="s">
        <v>294</v>
      </c>
      <c r="E22" s="234"/>
      <c r="F22" s="234"/>
      <c r="G22" s="234"/>
      <c r="H22" s="234"/>
      <c r="I22" s="234"/>
      <c r="J22" s="234"/>
      <c r="K22" s="234"/>
      <c r="L22" s="234"/>
      <c r="M22" s="234"/>
      <c r="N22" s="235">
        <f t="shared" si="0"/>
        <v>0</v>
      </c>
      <c r="O22" s="232"/>
      <c r="P22" s="172"/>
      <c r="Q22" s="172"/>
      <c r="R22" s="172"/>
      <c r="S22" s="172"/>
      <c r="T22" s="172"/>
    </row>
    <row r="23" spans="1:20" s="45" customFormat="1" ht="17.25" customHeight="1">
      <c r="A23" s="310" t="s">
        <v>49</v>
      </c>
      <c r="B23" s="311"/>
      <c r="C23" s="312"/>
      <c r="D23" s="233" t="s">
        <v>294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5">
        <f t="shared" si="0"/>
        <v>0</v>
      </c>
      <c r="O23" s="232"/>
      <c r="P23" s="172"/>
      <c r="Q23" s="172"/>
      <c r="R23" s="172"/>
      <c r="S23" s="172"/>
      <c r="T23" s="172"/>
    </row>
    <row r="24" spans="1:20" s="45" customFormat="1" ht="17.25" customHeight="1">
      <c r="A24" s="308" t="s">
        <v>58</v>
      </c>
      <c r="B24" s="309"/>
      <c r="C24" s="309"/>
      <c r="D24" s="233" t="s">
        <v>294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5">
        <f t="shared" si="0"/>
        <v>0</v>
      </c>
      <c r="O24" s="232"/>
      <c r="P24" s="172"/>
      <c r="Q24" s="172"/>
      <c r="R24" s="172"/>
      <c r="S24" s="172"/>
      <c r="T24" s="172"/>
    </row>
    <row r="25" spans="1:20" s="45" customFormat="1" ht="17.25" customHeight="1">
      <c r="A25" s="308" t="s">
        <v>291</v>
      </c>
      <c r="B25" s="309"/>
      <c r="C25" s="309"/>
      <c r="D25" s="233" t="s">
        <v>294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5">
        <f>SUM(E25:M25)</f>
        <v>0</v>
      </c>
      <c r="O25" s="232"/>
      <c r="P25" s="172"/>
      <c r="Q25" s="172"/>
      <c r="R25" s="172"/>
      <c r="S25" s="172"/>
      <c r="T25" s="172"/>
    </row>
    <row r="26" spans="1:20" s="45" customFormat="1" ht="16.5" customHeight="1">
      <c r="A26" s="310" t="s">
        <v>292</v>
      </c>
      <c r="B26" s="311"/>
      <c r="C26" s="312"/>
      <c r="D26" s="233" t="s">
        <v>294</v>
      </c>
      <c r="E26" s="234"/>
      <c r="F26" s="234"/>
      <c r="G26" s="234"/>
      <c r="H26" s="234"/>
      <c r="I26" s="234"/>
      <c r="J26" s="234"/>
      <c r="K26" s="234"/>
      <c r="L26" s="234"/>
      <c r="M26" s="234"/>
      <c r="N26" s="235"/>
      <c r="O26" s="232"/>
      <c r="P26" s="172"/>
      <c r="Q26" s="172"/>
      <c r="R26" s="172"/>
      <c r="S26" s="172"/>
      <c r="T26" s="172"/>
    </row>
    <row r="27" spans="1:20" s="45" customFormat="1" ht="16.5" customHeight="1">
      <c r="A27" s="313" t="s">
        <v>321</v>
      </c>
      <c r="B27" s="311"/>
      <c r="C27" s="312"/>
      <c r="D27" s="233"/>
      <c r="E27" s="234"/>
      <c r="F27" s="234"/>
      <c r="G27" s="234"/>
      <c r="H27" s="234"/>
      <c r="I27" s="234"/>
      <c r="J27" s="234"/>
      <c r="K27" s="234"/>
      <c r="L27" s="234"/>
      <c r="M27" s="234"/>
      <c r="N27" s="235"/>
      <c r="O27" s="232"/>
      <c r="P27" s="172"/>
      <c r="Q27" s="172"/>
      <c r="R27" s="172"/>
      <c r="S27" s="172"/>
      <c r="T27" s="172"/>
    </row>
    <row r="28" spans="1:20" s="45" customFormat="1" ht="19.5" customHeight="1">
      <c r="A28" s="320" t="s">
        <v>290</v>
      </c>
      <c r="B28" s="320"/>
      <c r="C28" s="320"/>
      <c r="D28" s="233"/>
      <c r="E28" s="236"/>
      <c r="F28" s="236"/>
      <c r="G28" s="236"/>
      <c r="H28" s="236"/>
      <c r="I28" s="236"/>
      <c r="J28" s="236"/>
      <c r="K28" s="236"/>
      <c r="L28" s="236"/>
      <c r="M28" s="236"/>
      <c r="N28" s="235">
        <f>SUM(E28:M28)</f>
        <v>0</v>
      </c>
      <c r="O28" s="232"/>
      <c r="P28" s="172"/>
      <c r="Q28" s="172"/>
      <c r="R28" s="172"/>
      <c r="S28" s="172"/>
      <c r="T28" s="172"/>
    </row>
    <row r="29" spans="1:20" s="45" customFormat="1" ht="21.75" customHeight="1">
      <c r="A29" s="320" t="s">
        <v>62</v>
      </c>
      <c r="B29" s="320"/>
      <c r="C29" s="320"/>
      <c r="D29" s="233"/>
      <c r="E29" s="236"/>
      <c r="F29" s="236"/>
      <c r="G29" s="236"/>
      <c r="H29" s="236"/>
      <c r="I29" s="236"/>
      <c r="J29" s="236"/>
      <c r="K29" s="236"/>
      <c r="L29" s="236"/>
      <c r="M29" s="236"/>
      <c r="N29" s="235">
        <f t="shared" si="0"/>
        <v>0</v>
      </c>
      <c r="O29" s="232"/>
      <c r="P29" s="172"/>
      <c r="Q29" s="172"/>
      <c r="R29" s="172"/>
      <c r="S29" s="172"/>
      <c r="T29" s="172"/>
    </row>
    <row r="30" spans="1:20" s="45" customFormat="1" ht="16.5" customHeight="1">
      <c r="A30" s="317" t="s">
        <v>293</v>
      </c>
      <c r="B30" s="318"/>
      <c r="C30" s="319"/>
      <c r="D30" s="233"/>
      <c r="E30" s="236"/>
      <c r="F30" s="236"/>
      <c r="G30" s="236"/>
      <c r="H30" s="236"/>
      <c r="I30" s="236"/>
      <c r="J30" s="236"/>
      <c r="K30" s="236"/>
      <c r="L30" s="236"/>
      <c r="M30" s="236"/>
      <c r="N30" s="235">
        <f t="shared" si="0"/>
        <v>0</v>
      </c>
      <c r="O30" s="232"/>
      <c r="P30" s="172"/>
      <c r="Q30" s="172"/>
      <c r="R30" s="172"/>
      <c r="S30" s="172"/>
      <c r="T30" s="172"/>
    </row>
    <row r="31" spans="1:20" s="45" customFormat="1" ht="16.5" customHeight="1">
      <c r="A31" s="317" t="s">
        <v>296</v>
      </c>
      <c r="B31" s="318"/>
      <c r="C31" s="319"/>
      <c r="D31" s="233"/>
      <c r="E31" s="236"/>
      <c r="F31" s="236"/>
      <c r="G31" s="236"/>
      <c r="H31" s="236"/>
      <c r="I31" s="236"/>
      <c r="J31" s="236"/>
      <c r="K31" s="236"/>
      <c r="L31" s="236"/>
      <c r="M31" s="236"/>
      <c r="N31" s="235">
        <f t="shared" si="0"/>
        <v>0</v>
      </c>
      <c r="O31" s="232"/>
      <c r="P31" s="172"/>
      <c r="Q31" s="172"/>
      <c r="R31" s="172"/>
      <c r="S31" s="172"/>
      <c r="T31" s="172"/>
    </row>
    <row r="32" spans="1:20" s="45" customFormat="1" ht="16.5" customHeight="1">
      <c r="A32" s="322" t="s">
        <v>287</v>
      </c>
      <c r="B32" s="323"/>
      <c r="C32" s="324"/>
      <c r="D32" s="233"/>
      <c r="E32" s="234"/>
      <c r="F32" s="234"/>
      <c r="G32" s="234"/>
      <c r="H32" s="234"/>
      <c r="I32" s="234"/>
      <c r="J32" s="234"/>
      <c r="K32" s="234"/>
      <c r="L32" s="234"/>
      <c r="M32" s="234"/>
      <c r="N32" s="235">
        <f t="shared" si="0"/>
        <v>0</v>
      </c>
      <c r="O32" s="232"/>
      <c r="P32" s="172"/>
      <c r="Q32" s="172"/>
      <c r="R32" s="172"/>
      <c r="S32" s="172"/>
      <c r="T32" s="172"/>
    </row>
    <row r="33" spans="1:20" s="45" customFormat="1" ht="16.5" customHeight="1">
      <c r="A33" s="325"/>
      <c r="B33" s="325"/>
      <c r="C33" s="326"/>
      <c r="D33" s="233"/>
      <c r="E33" s="243"/>
      <c r="F33" s="243"/>
      <c r="G33" s="243"/>
      <c r="H33" s="243"/>
      <c r="I33" s="243"/>
      <c r="J33" s="243"/>
      <c r="K33" s="243"/>
      <c r="L33" s="243"/>
      <c r="M33" s="243"/>
      <c r="N33" s="235">
        <f>SUM(E33:M33)</f>
        <v>0</v>
      </c>
      <c r="O33" s="232"/>
      <c r="P33" s="172"/>
      <c r="Q33" s="172"/>
      <c r="R33" s="172"/>
      <c r="S33" s="172"/>
      <c r="T33" s="172"/>
    </row>
    <row r="34" spans="1:20" s="50" customFormat="1" ht="16.5" customHeight="1" thickBot="1">
      <c r="A34" s="237" t="s">
        <v>169</v>
      </c>
      <c r="B34" s="238"/>
      <c r="C34" s="238"/>
      <c r="D34" s="239"/>
      <c r="E34" s="240">
        <f aca="true" t="shared" si="1" ref="E34:N34">SUM(E19:E32)</f>
        <v>0</v>
      </c>
      <c r="F34" s="240">
        <f t="shared" si="1"/>
        <v>0</v>
      </c>
      <c r="G34" s="240">
        <f t="shared" si="1"/>
        <v>0</v>
      </c>
      <c r="H34" s="240">
        <f t="shared" si="1"/>
        <v>0</v>
      </c>
      <c r="I34" s="240">
        <f t="shared" si="1"/>
        <v>0</v>
      </c>
      <c r="J34" s="240">
        <f t="shared" si="1"/>
        <v>0</v>
      </c>
      <c r="K34" s="240">
        <f t="shared" si="1"/>
        <v>0</v>
      </c>
      <c r="L34" s="240">
        <f t="shared" si="1"/>
        <v>0</v>
      </c>
      <c r="M34" s="240">
        <f t="shared" si="1"/>
        <v>0</v>
      </c>
      <c r="N34" s="241">
        <f t="shared" si="1"/>
        <v>0</v>
      </c>
      <c r="O34" s="242"/>
      <c r="P34" s="242"/>
      <c r="Q34" s="242"/>
      <c r="R34" s="242"/>
      <c r="S34" s="242"/>
      <c r="T34" s="242"/>
    </row>
    <row r="35" spans="1:15" ht="12.75">
      <c r="A35" s="305" t="s">
        <v>170</v>
      </c>
      <c r="B35" s="306"/>
      <c r="C35" s="307"/>
      <c r="D35" s="230"/>
      <c r="E35" s="231"/>
      <c r="F35" s="231"/>
      <c r="G35" s="231"/>
      <c r="H35" s="231"/>
      <c r="I35" s="231"/>
      <c r="J35" s="231"/>
      <c r="K35" s="231"/>
      <c r="L35" s="231"/>
      <c r="M35" s="231"/>
      <c r="N35" s="230"/>
      <c r="O35" s="229"/>
    </row>
    <row r="36" spans="1:20" s="45" customFormat="1" ht="15" customHeight="1">
      <c r="A36" s="308" t="s">
        <v>295</v>
      </c>
      <c r="B36" s="309"/>
      <c r="C36" s="309"/>
      <c r="D36" s="233"/>
      <c r="E36" s="236"/>
      <c r="F36" s="236"/>
      <c r="G36" s="236"/>
      <c r="H36" s="236"/>
      <c r="I36" s="236"/>
      <c r="J36" s="236"/>
      <c r="K36" s="236"/>
      <c r="L36" s="236"/>
      <c r="M36" s="236"/>
      <c r="N36" s="235">
        <f aca="true" t="shared" si="2" ref="N36:N41">SUM(E36:M36)</f>
        <v>0</v>
      </c>
      <c r="O36" s="232"/>
      <c r="P36" s="172"/>
      <c r="Q36" s="172"/>
      <c r="R36" s="172"/>
      <c r="S36" s="172"/>
      <c r="T36" s="172"/>
    </row>
    <row r="37" spans="1:20" s="45" customFormat="1" ht="15" customHeight="1">
      <c r="A37" s="310" t="s">
        <v>182</v>
      </c>
      <c r="B37" s="311"/>
      <c r="C37" s="312"/>
      <c r="D37" s="233"/>
      <c r="E37" s="236"/>
      <c r="F37" s="236"/>
      <c r="G37" s="236"/>
      <c r="H37" s="236"/>
      <c r="I37" s="236"/>
      <c r="J37" s="236"/>
      <c r="K37" s="236"/>
      <c r="L37" s="236"/>
      <c r="M37" s="236"/>
      <c r="N37" s="235">
        <f t="shared" si="2"/>
        <v>0</v>
      </c>
      <c r="O37" s="232"/>
      <c r="P37" s="172"/>
      <c r="Q37" s="172"/>
      <c r="R37" s="172"/>
      <c r="S37" s="172"/>
      <c r="T37" s="172"/>
    </row>
    <row r="38" spans="1:20" s="45" customFormat="1" ht="15" customHeight="1">
      <c r="A38" s="308" t="s">
        <v>231</v>
      </c>
      <c r="B38" s="309"/>
      <c r="C38" s="309"/>
      <c r="D38" s="233"/>
      <c r="E38" s="236"/>
      <c r="F38" s="236"/>
      <c r="G38" s="236"/>
      <c r="H38" s="236"/>
      <c r="I38" s="236"/>
      <c r="J38" s="236"/>
      <c r="K38" s="236"/>
      <c r="L38" s="236"/>
      <c r="M38" s="236"/>
      <c r="N38" s="235">
        <f t="shared" si="2"/>
        <v>0</v>
      </c>
      <c r="O38" s="232"/>
      <c r="P38" s="172"/>
      <c r="Q38" s="172"/>
      <c r="R38" s="172"/>
      <c r="S38" s="172"/>
      <c r="T38" s="172"/>
    </row>
    <row r="39" spans="1:14" ht="12.75" customHeight="1">
      <c r="A39" s="332" t="s">
        <v>228</v>
      </c>
      <c r="B39" s="332"/>
      <c r="C39" s="332"/>
      <c r="D39" s="233"/>
      <c r="E39" s="236"/>
      <c r="F39" s="267"/>
      <c r="G39" s="267"/>
      <c r="H39" s="236"/>
      <c r="I39" s="236"/>
      <c r="J39" s="236"/>
      <c r="K39" s="236"/>
      <c r="L39" s="236"/>
      <c r="M39" s="236"/>
      <c r="N39" s="235">
        <f t="shared" si="2"/>
        <v>0</v>
      </c>
    </row>
    <row r="40" spans="1:20" s="45" customFormat="1" ht="15" customHeight="1">
      <c r="A40" s="322" t="s">
        <v>287</v>
      </c>
      <c r="B40" s="323"/>
      <c r="C40" s="324"/>
      <c r="D40" s="233"/>
      <c r="E40" s="236"/>
      <c r="F40" s="236"/>
      <c r="G40" s="236"/>
      <c r="H40" s="236"/>
      <c r="I40" s="236"/>
      <c r="J40" s="236"/>
      <c r="K40" s="236"/>
      <c r="L40" s="236"/>
      <c r="M40" s="236"/>
      <c r="N40" s="235">
        <f t="shared" si="2"/>
        <v>0</v>
      </c>
      <c r="O40" s="232"/>
      <c r="P40" s="172"/>
      <c r="Q40" s="172"/>
      <c r="R40" s="172"/>
      <c r="S40" s="172"/>
      <c r="T40" s="172"/>
    </row>
    <row r="41" spans="1:20" s="45" customFormat="1" ht="16.5" customHeight="1">
      <c r="A41" s="325"/>
      <c r="B41" s="325"/>
      <c r="C41" s="326"/>
      <c r="D41" s="233"/>
      <c r="E41" s="243"/>
      <c r="F41" s="243"/>
      <c r="G41" s="243"/>
      <c r="H41" s="236"/>
      <c r="I41" s="236"/>
      <c r="J41" s="236"/>
      <c r="K41" s="236"/>
      <c r="L41" s="236"/>
      <c r="M41" s="236"/>
      <c r="N41" s="235">
        <f t="shared" si="2"/>
        <v>0</v>
      </c>
      <c r="O41" s="232"/>
      <c r="P41" s="172"/>
      <c r="Q41" s="172"/>
      <c r="R41" s="172"/>
      <c r="S41" s="172"/>
      <c r="T41" s="172"/>
    </row>
    <row r="42" spans="1:20" s="50" customFormat="1" ht="16.5" customHeight="1" thickBot="1">
      <c r="A42" s="244" t="s">
        <v>176</v>
      </c>
      <c r="B42" s="245"/>
      <c r="C42" s="245"/>
      <c r="D42" s="239"/>
      <c r="E42" s="240">
        <f aca="true" t="shared" si="3" ref="E42:N42">SUM(E36:E41)</f>
        <v>0</v>
      </c>
      <c r="F42" s="240">
        <f t="shared" si="3"/>
        <v>0</v>
      </c>
      <c r="G42" s="240">
        <f t="shared" si="3"/>
        <v>0</v>
      </c>
      <c r="H42" s="240">
        <f t="shared" si="3"/>
        <v>0</v>
      </c>
      <c r="I42" s="240">
        <f t="shared" si="3"/>
        <v>0</v>
      </c>
      <c r="J42" s="240">
        <f t="shared" si="3"/>
        <v>0</v>
      </c>
      <c r="K42" s="240">
        <f t="shared" si="3"/>
        <v>0</v>
      </c>
      <c r="L42" s="240">
        <f t="shared" si="3"/>
        <v>0</v>
      </c>
      <c r="M42" s="240">
        <f t="shared" si="3"/>
        <v>0</v>
      </c>
      <c r="N42" s="246">
        <f t="shared" si="3"/>
        <v>0</v>
      </c>
      <c r="O42" s="247"/>
      <c r="P42" s="242"/>
      <c r="Q42" s="242"/>
      <c r="R42" s="242"/>
      <c r="S42" s="242"/>
      <c r="T42" s="242"/>
    </row>
    <row r="43" spans="1:15" ht="26.25" customHeight="1">
      <c r="A43" s="305" t="s">
        <v>276</v>
      </c>
      <c r="B43" s="306"/>
      <c r="C43" s="307"/>
      <c r="D43" s="230"/>
      <c r="E43" s="231"/>
      <c r="F43" s="231"/>
      <c r="G43" s="231"/>
      <c r="H43" s="231"/>
      <c r="I43" s="231"/>
      <c r="J43" s="231"/>
      <c r="K43" s="231"/>
      <c r="L43" s="231"/>
      <c r="M43" s="231"/>
      <c r="N43" s="230"/>
      <c r="O43" s="229"/>
    </row>
    <row r="44" spans="1:20" s="45" customFormat="1" ht="25.5">
      <c r="A44" s="308" t="s">
        <v>309</v>
      </c>
      <c r="B44" s="309"/>
      <c r="C44" s="309"/>
      <c r="D44" s="233" t="s">
        <v>322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35">
        <f>SUM(E44:M44)</f>
        <v>0</v>
      </c>
      <c r="O44" s="232"/>
      <c r="P44" s="172"/>
      <c r="Q44" s="172"/>
      <c r="R44" s="172"/>
      <c r="S44" s="172"/>
      <c r="T44" s="172"/>
    </row>
    <row r="45" spans="1:20" s="45" customFormat="1" ht="25.5">
      <c r="A45" s="308" t="s">
        <v>289</v>
      </c>
      <c r="B45" s="309"/>
      <c r="C45" s="309"/>
      <c r="D45" s="233" t="s">
        <v>322</v>
      </c>
      <c r="E45" s="248"/>
      <c r="F45" s="248"/>
      <c r="G45" s="248"/>
      <c r="H45" s="248"/>
      <c r="I45" s="248"/>
      <c r="J45" s="248"/>
      <c r="K45" s="248"/>
      <c r="L45" s="248"/>
      <c r="M45" s="248"/>
      <c r="N45" s="235">
        <f>SUM(E45:M45)</f>
        <v>0</v>
      </c>
      <c r="O45" s="232"/>
      <c r="P45" s="172"/>
      <c r="Q45" s="172"/>
      <c r="R45" s="172"/>
      <c r="S45" s="172"/>
      <c r="T45" s="172"/>
    </row>
    <row r="46" spans="1:20" s="45" customFormat="1" ht="25.5">
      <c r="A46" s="308" t="s">
        <v>301</v>
      </c>
      <c r="B46" s="309"/>
      <c r="C46" s="309"/>
      <c r="D46" s="233" t="s">
        <v>322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35">
        <f>SUM(E46:M46)</f>
        <v>0</v>
      </c>
      <c r="O46" s="232"/>
      <c r="P46" s="172"/>
      <c r="Q46" s="172"/>
      <c r="R46" s="172"/>
      <c r="S46" s="172"/>
      <c r="T46" s="172"/>
    </row>
    <row r="47" spans="1:20" s="50" customFormat="1" ht="16.5" customHeight="1" thickBot="1">
      <c r="A47" s="244" t="s">
        <v>171</v>
      </c>
      <c r="B47" s="245"/>
      <c r="C47" s="245"/>
      <c r="D47" s="239"/>
      <c r="E47" s="240">
        <f>SUMPRODUCT($D$44:$D$46,E44:E46)</f>
        <v>0</v>
      </c>
      <c r="F47" s="240">
        <f aca="true" t="shared" si="4" ref="F47:M47">SUMPRODUCT($D$44:$D$46,F44:F46)</f>
        <v>0</v>
      </c>
      <c r="G47" s="240">
        <f t="shared" si="4"/>
        <v>0</v>
      </c>
      <c r="H47" s="240">
        <f t="shared" si="4"/>
        <v>0</v>
      </c>
      <c r="I47" s="240">
        <f t="shared" si="4"/>
        <v>0</v>
      </c>
      <c r="J47" s="240">
        <f t="shared" si="4"/>
        <v>0</v>
      </c>
      <c r="K47" s="240">
        <f t="shared" si="4"/>
        <v>0</v>
      </c>
      <c r="L47" s="240">
        <f t="shared" si="4"/>
        <v>0</v>
      </c>
      <c r="M47" s="240">
        <f t="shared" si="4"/>
        <v>0</v>
      </c>
      <c r="N47" s="246">
        <f>SUM(N44:N46)</f>
        <v>0</v>
      </c>
      <c r="O47" s="247"/>
      <c r="P47" s="242"/>
      <c r="Q47" s="242"/>
      <c r="R47" s="242"/>
      <c r="S47" s="242"/>
      <c r="T47" s="242"/>
    </row>
    <row r="48" spans="1:15" ht="12.75">
      <c r="A48" s="305" t="s">
        <v>172</v>
      </c>
      <c r="B48" s="306"/>
      <c r="C48" s="307"/>
      <c r="D48" s="230"/>
      <c r="E48" s="231"/>
      <c r="F48" s="231"/>
      <c r="G48" s="231"/>
      <c r="H48" s="231"/>
      <c r="I48" s="231"/>
      <c r="J48" s="231"/>
      <c r="K48" s="231"/>
      <c r="L48" s="231"/>
      <c r="M48" s="231"/>
      <c r="N48" s="230"/>
      <c r="O48" s="229"/>
    </row>
    <row r="49" spans="1:20" s="45" customFormat="1" ht="16.5" customHeight="1">
      <c r="A49" s="308" t="s">
        <v>288</v>
      </c>
      <c r="B49" s="309"/>
      <c r="C49" s="309"/>
      <c r="D49" s="233"/>
      <c r="E49" s="243"/>
      <c r="F49" s="243"/>
      <c r="G49" s="243"/>
      <c r="H49" s="243"/>
      <c r="I49" s="243"/>
      <c r="J49" s="243"/>
      <c r="K49" s="243"/>
      <c r="L49" s="243"/>
      <c r="M49" s="243"/>
      <c r="N49" s="235">
        <f>SUM(E49:M49)</f>
        <v>0</v>
      </c>
      <c r="O49" s="232"/>
      <c r="P49" s="172"/>
      <c r="Q49" s="172"/>
      <c r="R49" s="172"/>
      <c r="S49" s="172"/>
      <c r="T49" s="172"/>
    </row>
    <row r="50" spans="1:20" s="45" customFormat="1" ht="16.5" customHeight="1">
      <c r="A50" s="310"/>
      <c r="B50" s="311"/>
      <c r="C50" s="312"/>
      <c r="D50" s="233"/>
      <c r="E50" s="243"/>
      <c r="F50" s="243"/>
      <c r="G50" s="243"/>
      <c r="H50" s="243"/>
      <c r="I50" s="243"/>
      <c r="J50" s="243"/>
      <c r="K50" s="243"/>
      <c r="L50" s="243"/>
      <c r="M50" s="243"/>
      <c r="N50" s="235">
        <f>SUM(E50:M50)</f>
        <v>0</v>
      </c>
      <c r="O50" s="232"/>
      <c r="P50" s="172"/>
      <c r="Q50" s="172"/>
      <c r="R50" s="172"/>
      <c r="S50" s="172"/>
      <c r="T50" s="172"/>
    </row>
    <row r="51" spans="1:20" s="50" customFormat="1" ht="16.5" customHeight="1" thickBot="1">
      <c r="A51" s="244" t="s">
        <v>177</v>
      </c>
      <c r="B51" s="245"/>
      <c r="C51" s="245"/>
      <c r="D51" s="239"/>
      <c r="E51" s="240">
        <f>SUM(E49:E50)</f>
        <v>0</v>
      </c>
      <c r="F51" s="240">
        <f aca="true" t="shared" si="5" ref="F51:M51">SUM(F49:F50)</f>
        <v>0</v>
      </c>
      <c r="G51" s="240">
        <f t="shared" si="5"/>
        <v>0</v>
      </c>
      <c r="H51" s="240">
        <f t="shared" si="5"/>
        <v>0</v>
      </c>
      <c r="I51" s="240">
        <f t="shared" si="5"/>
        <v>0</v>
      </c>
      <c r="J51" s="240">
        <f t="shared" si="5"/>
        <v>0</v>
      </c>
      <c r="K51" s="240">
        <f t="shared" si="5"/>
        <v>0</v>
      </c>
      <c r="L51" s="240">
        <f t="shared" si="5"/>
        <v>0</v>
      </c>
      <c r="M51" s="240">
        <f t="shared" si="5"/>
        <v>0</v>
      </c>
      <c r="N51" s="246">
        <f>SUM(N49:N50)</f>
        <v>0</v>
      </c>
      <c r="O51" s="247"/>
      <c r="P51" s="242"/>
      <c r="Q51" s="242"/>
      <c r="R51" s="242"/>
      <c r="S51" s="242"/>
      <c r="T51" s="242"/>
    </row>
    <row r="52" spans="1:20" s="45" customFormat="1" ht="12.75" customHeight="1" thickBot="1">
      <c r="A52" s="333"/>
      <c r="B52" s="334"/>
      <c r="C52" s="334"/>
      <c r="D52" s="249"/>
      <c r="E52" s="249"/>
      <c r="F52" s="249"/>
      <c r="G52" s="250"/>
      <c r="H52" s="250"/>
      <c r="I52" s="250"/>
      <c r="J52" s="250"/>
      <c r="K52" s="250"/>
      <c r="L52" s="250"/>
      <c r="M52" s="250"/>
      <c r="N52" s="251"/>
      <c r="O52" s="232"/>
      <c r="P52" s="172"/>
      <c r="Q52" s="172"/>
      <c r="R52" s="172"/>
      <c r="S52" s="172"/>
      <c r="T52" s="172"/>
    </row>
    <row r="53" spans="1:20" s="45" customFormat="1" ht="12.75" customHeight="1" thickBot="1">
      <c r="A53" s="346" t="s">
        <v>178</v>
      </c>
      <c r="B53" s="347"/>
      <c r="C53" s="347"/>
      <c r="D53" s="348"/>
      <c r="E53" s="252">
        <f aca="true" t="shared" si="6" ref="E53:N53">SUM(E34+E42+E47+E51)</f>
        <v>0</v>
      </c>
      <c r="F53" s="252">
        <f t="shared" si="6"/>
        <v>0</v>
      </c>
      <c r="G53" s="252">
        <f t="shared" si="6"/>
        <v>0</v>
      </c>
      <c r="H53" s="252">
        <f t="shared" si="6"/>
        <v>0</v>
      </c>
      <c r="I53" s="252">
        <f t="shared" si="6"/>
        <v>0</v>
      </c>
      <c r="J53" s="252">
        <f t="shared" si="6"/>
        <v>0</v>
      </c>
      <c r="K53" s="252">
        <f t="shared" si="6"/>
        <v>0</v>
      </c>
      <c r="L53" s="252">
        <f t="shared" si="6"/>
        <v>0</v>
      </c>
      <c r="M53" s="252">
        <f t="shared" si="6"/>
        <v>0</v>
      </c>
      <c r="N53" s="253">
        <f t="shared" si="6"/>
        <v>0</v>
      </c>
      <c r="O53" s="232"/>
      <c r="P53" s="172"/>
      <c r="Q53" s="172"/>
      <c r="R53" s="172"/>
      <c r="S53" s="172"/>
      <c r="T53" s="172"/>
    </row>
    <row r="54" spans="1:20" s="45" customFormat="1" ht="12.75" customHeight="1" thickBot="1">
      <c r="A54" s="349" t="s">
        <v>22</v>
      </c>
      <c r="B54" s="350"/>
      <c r="C54" s="350"/>
      <c r="D54" s="351"/>
      <c r="E54" s="254">
        <f>E53*Overhead</f>
        <v>0</v>
      </c>
      <c r="F54" s="254">
        <f aca="true" t="shared" si="7" ref="F54:M54">F53*Overhead</f>
        <v>0</v>
      </c>
      <c r="G54" s="254">
        <f t="shared" si="7"/>
        <v>0</v>
      </c>
      <c r="H54" s="254">
        <f t="shared" si="7"/>
        <v>0</v>
      </c>
      <c r="I54" s="254">
        <f t="shared" si="7"/>
        <v>0</v>
      </c>
      <c r="J54" s="254">
        <f t="shared" si="7"/>
        <v>0</v>
      </c>
      <c r="K54" s="254">
        <f t="shared" si="7"/>
        <v>0</v>
      </c>
      <c r="L54" s="254">
        <f t="shared" si="7"/>
        <v>0</v>
      </c>
      <c r="M54" s="254">
        <f t="shared" si="7"/>
        <v>0</v>
      </c>
      <c r="N54" s="253">
        <f>SUM(E54:M54)</f>
        <v>0</v>
      </c>
      <c r="O54" s="232"/>
      <c r="P54" s="172"/>
      <c r="Q54" s="172"/>
      <c r="R54" s="172"/>
      <c r="S54" s="172"/>
      <c r="T54" s="172"/>
    </row>
    <row r="55" spans="1:20" s="45" customFormat="1" ht="12.75" customHeight="1">
      <c r="A55" s="349" t="s">
        <v>179</v>
      </c>
      <c r="B55" s="350"/>
      <c r="C55" s="350"/>
      <c r="D55" s="351"/>
      <c r="E55" s="254">
        <f>E53+E54</f>
        <v>0</v>
      </c>
      <c r="F55" s="254">
        <f aca="true" t="shared" si="8" ref="F55:M55">F53+F54</f>
        <v>0</v>
      </c>
      <c r="G55" s="254">
        <f t="shared" si="8"/>
        <v>0</v>
      </c>
      <c r="H55" s="254">
        <f t="shared" si="8"/>
        <v>0</v>
      </c>
      <c r="I55" s="254">
        <f t="shared" si="8"/>
        <v>0</v>
      </c>
      <c r="J55" s="254">
        <f t="shared" si="8"/>
        <v>0</v>
      </c>
      <c r="K55" s="254">
        <f t="shared" si="8"/>
        <v>0</v>
      </c>
      <c r="L55" s="254">
        <f t="shared" si="8"/>
        <v>0</v>
      </c>
      <c r="M55" s="254">
        <f t="shared" si="8"/>
        <v>0</v>
      </c>
      <c r="N55" s="253">
        <f>SUM(N34+N42+N47+N54)</f>
        <v>0</v>
      </c>
      <c r="O55" s="232"/>
      <c r="P55" s="172"/>
      <c r="Q55" s="172"/>
      <c r="R55" s="172"/>
      <c r="S55" s="172"/>
      <c r="T55" s="172"/>
    </row>
    <row r="56" spans="1:20" s="45" customFormat="1" ht="12.75" customHeight="1">
      <c r="A56" s="343" t="s">
        <v>180</v>
      </c>
      <c r="B56" s="344"/>
      <c r="C56" s="344"/>
      <c r="D56" s="345"/>
      <c r="E56" s="254">
        <f>E55</f>
        <v>0</v>
      </c>
      <c r="F56" s="254">
        <f aca="true" t="shared" si="9" ref="F56:M56">E56+F55</f>
        <v>0</v>
      </c>
      <c r="G56" s="254">
        <f t="shared" si="9"/>
        <v>0</v>
      </c>
      <c r="H56" s="254">
        <f t="shared" si="9"/>
        <v>0</v>
      </c>
      <c r="I56" s="254">
        <f t="shared" si="9"/>
        <v>0</v>
      </c>
      <c r="J56" s="254">
        <f t="shared" si="9"/>
        <v>0</v>
      </c>
      <c r="K56" s="254">
        <f t="shared" si="9"/>
        <v>0</v>
      </c>
      <c r="L56" s="254">
        <f t="shared" si="9"/>
        <v>0</v>
      </c>
      <c r="M56" s="254">
        <f t="shared" si="9"/>
        <v>0</v>
      </c>
      <c r="N56" s="255"/>
      <c r="O56" s="232"/>
      <c r="P56" s="172"/>
      <c r="Q56" s="172"/>
      <c r="R56" s="172"/>
      <c r="S56" s="172"/>
      <c r="T56" s="172"/>
    </row>
    <row r="57" spans="1:20" s="49" customFormat="1" ht="12.75" customHeight="1" thickBot="1">
      <c r="A57" s="256"/>
      <c r="B57" s="256"/>
      <c r="C57" s="256"/>
      <c r="D57" s="256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7"/>
      <c r="P57" s="258"/>
      <c r="Q57" s="258"/>
      <c r="R57" s="258"/>
      <c r="S57" s="258"/>
      <c r="T57" s="258"/>
    </row>
    <row r="58" spans="1:20" s="49" customFormat="1" ht="27" customHeight="1">
      <c r="A58" s="342" t="s">
        <v>181</v>
      </c>
      <c r="B58" s="342"/>
      <c r="C58" s="342"/>
      <c r="D58" s="342"/>
      <c r="E58" s="259">
        <f>M56</f>
        <v>0</v>
      </c>
      <c r="F58" s="255"/>
      <c r="G58" s="255"/>
      <c r="H58" s="255"/>
      <c r="I58" s="255"/>
      <c r="J58" s="255"/>
      <c r="K58" s="255"/>
      <c r="L58" s="255"/>
      <c r="M58" s="255"/>
      <c r="N58" s="255"/>
      <c r="O58" s="257"/>
      <c r="P58" s="258"/>
      <c r="Q58" s="258"/>
      <c r="R58" s="258"/>
      <c r="S58" s="258"/>
      <c r="T58" s="258"/>
    </row>
    <row r="59" spans="1:20" s="49" customFormat="1" ht="12.75" customHeight="1">
      <c r="A59" s="260"/>
      <c r="B59" s="260"/>
      <c r="C59" s="260"/>
      <c r="D59" s="260"/>
      <c r="E59" s="261"/>
      <c r="F59" s="255"/>
      <c r="G59" s="255"/>
      <c r="H59" s="255"/>
      <c r="I59" s="255"/>
      <c r="J59" s="255"/>
      <c r="K59" s="255"/>
      <c r="L59" s="255"/>
      <c r="M59" s="255"/>
      <c r="N59" s="255"/>
      <c r="O59" s="257"/>
      <c r="P59" s="258"/>
      <c r="Q59" s="258"/>
      <c r="R59" s="258"/>
      <c r="S59" s="258"/>
      <c r="T59" s="258"/>
    </row>
    <row r="60" spans="1:20" s="45" customFormat="1" ht="12.75" customHeight="1" thickBot="1">
      <c r="A60" s="260"/>
      <c r="B60" s="260"/>
      <c r="C60" s="260"/>
      <c r="D60" s="260"/>
      <c r="E60" s="261"/>
      <c r="F60" s="262"/>
      <c r="G60" s="263"/>
      <c r="H60" s="212"/>
      <c r="I60" s="212"/>
      <c r="J60" s="212"/>
      <c r="K60" s="212"/>
      <c r="L60" s="212"/>
      <c r="M60" s="212"/>
      <c r="N60" s="172"/>
      <c r="O60" s="172"/>
      <c r="P60" s="172"/>
      <c r="Q60" s="172"/>
      <c r="R60" s="172"/>
      <c r="S60" s="172"/>
      <c r="T60" s="172"/>
    </row>
    <row r="61" spans="1:20" ht="42.75" customHeight="1">
      <c r="A61" s="302" t="s">
        <v>327</v>
      </c>
      <c r="B61" s="303"/>
      <c r="C61" s="303"/>
      <c r="D61" s="264" t="s">
        <v>24</v>
      </c>
      <c r="E61" s="264" t="s">
        <v>16</v>
      </c>
      <c r="F61" s="264" t="s">
        <v>52</v>
      </c>
      <c r="G61" s="265"/>
      <c r="T61" s="46"/>
    </row>
    <row r="62" spans="1:20" ht="18.75" customHeight="1">
      <c r="A62" s="332" t="s">
        <v>308</v>
      </c>
      <c r="B62" s="332"/>
      <c r="C62" s="332"/>
      <c r="D62" s="266"/>
      <c r="E62" s="267"/>
      <c r="F62" s="268">
        <f aca="true" t="shared" si="10" ref="F62:F71">D62*E62*(1+Overhead)</f>
        <v>0</v>
      </c>
      <c r="G62" s="269"/>
      <c r="H62" s="290" t="s">
        <v>326</v>
      </c>
      <c r="T62" s="46"/>
    </row>
    <row r="63" spans="1:20" ht="28.5" customHeight="1">
      <c r="A63" s="332" t="s">
        <v>329</v>
      </c>
      <c r="B63" s="332"/>
      <c r="C63" s="332"/>
      <c r="D63" s="266"/>
      <c r="E63" s="267"/>
      <c r="F63" s="268">
        <f t="shared" si="10"/>
        <v>0</v>
      </c>
      <c r="G63" s="177"/>
      <c r="H63" s="281" t="s">
        <v>302</v>
      </c>
      <c r="I63" s="289" t="s">
        <v>303</v>
      </c>
      <c r="J63" s="289" t="s">
        <v>306</v>
      </c>
      <c r="Q63" s="46"/>
      <c r="R63" s="46"/>
      <c r="S63" s="46"/>
      <c r="T63" s="46"/>
    </row>
    <row r="64" spans="1:20" ht="24" customHeight="1">
      <c r="A64" s="332" t="s">
        <v>297</v>
      </c>
      <c r="B64" s="332"/>
      <c r="C64" s="332"/>
      <c r="D64" s="266"/>
      <c r="E64" s="267"/>
      <c r="F64" s="268">
        <f t="shared" si="10"/>
        <v>0</v>
      </c>
      <c r="G64" s="177"/>
      <c r="H64" s="280" t="s">
        <v>304</v>
      </c>
      <c r="I64" s="284"/>
      <c r="J64" s="284">
        <f>I64+(I64*0.03)</f>
        <v>0</v>
      </c>
      <c r="K64" s="117"/>
      <c r="L64" s="117"/>
      <c r="M64" s="117"/>
      <c r="Q64" s="46"/>
      <c r="R64" s="46"/>
      <c r="S64" s="46"/>
      <c r="T64" s="46"/>
    </row>
    <row r="65" spans="1:16" s="283" customFormat="1" ht="24" customHeight="1">
      <c r="A65" s="332" t="s">
        <v>323</v>
      </c>
      <c r="B65" s="332"/>
      <c r="C65" s="332"/>
      <c r="D65" s="266">
        <v>335</v>
      </c>
      <c r="E65" s="282"/>
      <c r="F65" s="268">
        <f t="shared" si="10"/>
        <v>0</v>
      </c>
      <c r="G65" s="270"/>
      <c r="H65" s="280" t="s">
        <v>305</v>
      </c>
      <c r="I65" s="285"/>
      <c r="J65" s="284">
        <f>I65+(I65*0.03)</f>
        <v>0</v>
      </c>
      <c r="K65" s="177"/>
      <c r="L65" s="177"/>
      <c r="M65" s="177"/>
      <c r="N65" s="117"/>
      <c r="O65" s="117"/>
      <c r="P65" s="117"/>
    </row>
    <row r="66" spans="1:20" ht="26.25" customHeight="1">
      <c r="A66" s="332" t="s">
        <v>56</v>
      </c>
      <c r="B66" s="332"/>
      <c r="C66" s="332"/>
      <c r="D66" s="266"/>
      <c r="E66" s="267"/>
      <c r="F66" s="268">
        <f t="shared" si="10"/>
        <v>0</v>
      </c>
      <c r="G66" s="269"/>
      <c r="H66" s="280" t="s">
        <v>325</v>
      </c>
      <c r="I66" s="284"/>
      <c r="J66" s="284">
        <f>I66+(I66*0.03)</f>
        <v>0</v>
      </c>
      <c r="Q66" s="46"/>
      <c r="R66" s="46"/>
      <c r="S66" s="46"/>
      <c r="T66" s="46"/>
    </row>
    <row r="67" spans="1:20" ht="23.25" customHeight="1">
      <c r="A67" s="332" t="s">
        <v>298</v>
      </c>
      <c r="B67" s="332"/>
      <c r="C67" s="332"/>
      <c r="D67" s="266"/>
      <c r="E67" s="267"/>
      <c r="F67" s="268">
        <f t="shared" si="10"/>
        <v>0</v>
      </c>
      <c r="G67" s="269"/>
      <c r="H67" s="291" t="s">
        <v>324</v>
      </c>
      <c r="R67" s="46"/>
      <c r="S67" s="46"/>
      <c r="T67" s="46"/>
    </row>
    <row r="68" spans="1:20" ht="12.75">
      <c r="A68" s="332" t="s">
        <v>299</v>
      </c>
      <c r="B68" s="332"/>
      <c r="C68" s="332"/>
      <c r="D68" s="266"/>
      <c r="E68" s="267"/>
      <c r="F68" s="268">
        <f t="shared" si="10"/>
        <v>0</v>
      </c>
      <c r="G68" s="270"/>
      <c r="S68" s="46"/>
      <c r="T68" s="46"/>
    </row>
    <row r="69" spans="1:20" ht="16.5" customHeight="1">
      <c r="A69" s="332" t="s">
        <v>243</v>
      </c>
      <c r="B69" s="332"/>
      <c r="C69" s="332"/>
      <c r="D69" s="266"/>
      <c r="E69" s="267"/>
      <c r="F69" s="268">
        <f t="shared" si="10"/>
        <v>0</v>
      </c>
      <c r="G69" s="177"/>
      <c r="S69" s="46"/>
      <c r="T69" s="46"/>
    </row>
    <row r="70" spans="1:20" ht="16.5" customHeight="1">
      <c r="A70" s="332" t="s">
        <v>300</v>
      </c>
      <c r="B70" s="332"/>
      <c r="C70" s="332"/>
      <c r="D70" s="266"/>
      <c r="E70" s="267"/>
      <c r="F70" s="268">
        <f t="shared" si="10"/>
        <v>0</v>
      </c>
      <c r="G70" s="177"/>
      <c r="S70" s="46"/>
      <c r="T70" s="46"/>
    </row>
    <row r="71" spans="1:20" ht="16.5" customHeight="1">
      <c r="A71" s="332" t="s">
        <v>277</v>
      </c>
      <c r="B71" s="332"/>
      <c r="C71" s="332"/>
      <c r="D71" s="266"/>
      <c r="E71" s="267"/>
      <c r="F71" s="268">
        <f t="shared" si="10"/>
        <v>0</v>
      </c>
      <c r="G71" s="269"/>
      <c r="S71" s="46"/>
      <c r="T71" s="46"/>
    </row>
    <row r="72" spans="1:20" ht="12.75" customHeight="1" thickBot="1">
      <c r="A72" s="271"/>
      <c r="B72" s="272"/>
      <c r="C72" s="272"/>
      <c r="D72" s="272"/>
      <c r="E72" s="273"/>
      <c r="F72" s="274"/>
      <c r="G72" s="177"/>
      <c r="S72" s="46"/>
      <c r="T72" s="46"/>
    </row>
    <row r="73" spans="1:20" ht="19.5" customHeight="1" thickBot="1">
      <c r="A73" s="275"/>
      <c r="B73" s="276"/>
      <c r="C73" s="276"/>
      <c r="D73" s="277"/>
      <c r="E73" s="276" t="s">
        <v>25</v>
      </c>
      <c r="F73" s="278">
        <f>SUM(F62:F71)</f>
        <v>0</v>
      </c>
      <c r="G73" s="177"/>
      <c r="S73" s="46"/>
      <c r="T73" s="46"/>
    </row>
    <row r="74" ht="12.75" customHeight="1">
      <c r="T74" s="46"/>
    </row>
    <row r="75" spans="1:6" ht="12.75" customHeight="1">
      <c r="A75" s="279" t="s">
        <v>5</v>
      </c>
      <c r="B75" s="47"/>
      <c r="C75" s="47"/>
      <c r="D75" s="47"/>
      <c r="E75" s="47"/>
      <c r="F75" s="47"/>
    </row>
    <row r="76" spans="1:6" ht="17.25" customHeight="1">
      <c r="A76" s="321" t="s">
        <v>307</v>
      </c>
      <c r="B76" s="321"/>
      <c r="C76" s="321"/>
      <c r="D76" s="321"/>
      <c r="E76" s="321"/>
      <c r="F76" s="321"/>
    </row>
    <row r="77" spans="1:8" ht="12.75" customHeight="1">
      <c r="A77" s="117"/>
      <c r="B77" s="117"/>
      <c r="C77" s="117"/>
      <c r="D77" s="117"/>
      <c r="E77" s="117"/>
      <c r="F77" s="117"/>
      <c r="G77" s="117"/>
      <c r="H77" s="117"/>
    </row>
    <row r="78" spans="1:6" ht="12.75" customHeight="1">
      <c r="A78" s="177"/>
      <c r="B78" s="48"/>
      <c r="C78" s="48"/>
      <c r="D78" s="48"/>
      <c r="E78" s="48"/>
      <c r="F78" s="48"/>
    </row>
    <row r="79" spans="1:6" ht="12.75" customHeight="1">
      <c r="A79" s="48"/>
      <c r="B79" s="48"/>
      <c r="C79" s="48"/>
      <c r="D79" s="48"/>
      <c r="E79" s="48"/>
      <c r="F79" s="48"/>
    </row>
    <row r="80" spans="1:6" ht="12.75" customHeight="1">
      <c r="A80" s="48"/>
      <c r="B80" s="48"/>
      <c r="C80" s="48"/>
      <c r="D80" s="48"/>
      <c r="E80" s="48"/>
      <c r="F80" s="48"/>
    </row>
    <row r="81" spans="1:6" ht="12.75" customHeight="1">
      <c r="A81" s="48"/>
      <c r="B81" s="48"/>
      <c r="C81" s="48"/>
      <c r="D81" s="48"/>
      <c r="E81" s="48"/>
      <c r="F81" s="48"/>
    </row>
    <row r="82" spans="1:6" ht="12.75" customHeight="1">
      <c r="A82" s="48"/>
      <c r="B82" s="48"/>
      <c r="C82" s="48"/>
      <c r="D82" s="48"/>
      <c r="E82" s="48"/>
      <c r="F82" s="48"/>
    </row>
    <row r="83" spans="1:6" ht="12.75" customHeight="1">
      <c r="A83" s="48"/>
      <c r="B83" s="48"/>
      <c r="C83" s="48"/>
      <c r="D83" s="48"/>
      <c r="E83" s="48"/>
      <c r="F83" s="48"/>
    </row>
    <row r="84" spans="1:6" ht="12.75" customHeight="1" hidden="1">
      <c r="A84" s="48" t="s">
        <v>55</v>
      </c>
      <c r="B84" s="48"/>
      <c r="C84" s="48"/>
      <c r="D84" s="48"/>
      <c r="E84" s="48"/>
      <c r="F84" s="48"/>
    </row>
    <row r="85" ht="12.75" customHeight="1" hidden="1">
      <c r="A85" s="172" t="s">
        <v>232</v>
      </c>
    </row>
    <row r="86" ht="12.75" customHeight="1" hidden="1">
      <c r="A86" s="172" t="s">
        <v>183</v>
      </c>
    </row>
  </sheetData>
  <sheetProtection/>
  <mergeCells count="59">
    <mergeCell ref="B5:D5"/>
    <mergeCell ref="A71:C71"/>
    <mergeCell ref="A53:D53"/>
    <mergeCell ref="A54:D54"/>
    <mergeCell ref="A55:D55"/>
    <mergeCell ref="A62:C62"/>
    <mergeCell ref="A18:N18"/>
    <mergeCell ref="A38:C38"/>
    <mergeCell ref="A32:C32"/>
    <mergeCell ref="A70:C70"/>
    <mergeCell ref="A69:C69"/>
    <mergeCell ref="A33:C33"/>
    <mergeCell ref="A24:C24"/>
    <mergeCell ref="A67:C67"/>
    <mergeCell ref="A63:C63"/>
    <mergeCell ref="A64:C64"/>
    <mergeCell ref="A58:D58"/>
    <mergeCell ref="A56:D56"/>
    <mergeCell ref="A43:C43"/>
    <mergeCell ref="A44:C44"/>
    <mergeCell ref="B12:D12"/>
    <mergeCell ref="A20:C20"/>
    <mergeCell ref="A23:C23"/>
    <mergeCell ref="A39:C39"/>
    <mergeCell ref="A19:C19"/>
    <mergeCell ref="B10:D10"/>
    <mergeCell ref="B11:D11"/>
    <mergeCell ref="A28:C28"/>
    <mergeCell ref="A35:C35"/>
    <mergeCell ref="B9:D9"/>
    <mergeCell ref="A68:C68"/>
    <mergeCell ref="A66:C66"/>
    <mergeCell ref="A65:C65"/>
    <mergeCell ref="A45:C45"/>
    <mergeCell ref="A46:C46"/>
    <mergeCell ref="A50:C50"/>
    <mergeCell ref="A49:C49"/>
    <mergeCell ref="A52:C52"/>
    <mergeCell ref="A31:C31"/>
    <mergeCell ref="A76:F76"/>
    <mergeCell ref="A40:C40"/>
    <mergeCell ref="A41:C41"/>
    <mergeCell ref="A25:C25"/>
    <mergeCell ref="A26:C26"/>
    <mergeCell ref="A15:C15"/>
    <mergeCell ref="A16:C16"/>
    <mergeCell ref="A17:C17"/>
    <mergeCell ref="A21:C21"/>
    <mergeCell ref="A22:C22"/>
    <mergeCell ref="J4:N9"/>
    <mergeCell ref="A61:C61"/>
    <mergeCell ref="J10:N13"/>
    <mergeCell ref="A48:C48"/>
    <mergeCell ref="A36:C36"/>
    <mergeCell ref="A37:C37"/>
    <mergeCell ref="A27:C27"/>
    <mergeCell ref="B6:D6"/>
    <mergeCell ref="A30:C30"/>
    <mergeCell ref="A29:C29"/>
  </mergeCells>
  <dataValidations count="5">
    <dataValidation type="list" allowBlank="1" showInputMessage="1" showErrorMessage="1" sqref="A84:A86 B9:D9">
      <formula1>$A$84:$A$86</formula1>
    </dataValidation>
    <dataValidation type="list" showInputMessage="1" showErrorMessage="1" sqref="D72">
      <formula1>YesNo</formula1>
    </dataValidation>
    <dataValidation showInputMessage="1" showErrorMessage="1" sqref="N14 B12 E39 E40:G51 E19:G38 H19:N51"/>
    <dataValidation type="list" showInputMessage="1" showErrorMessage="1" sqref="E14:M14">
      <formula1>VisitType</formula1>
    </dataValidation>
    <dataValidation type="list" operator="equal" showInputMessage="1" showErrorMessage="1" prompt="Select 20% or 0% (whichever appropriate) - see COMMENT for guidance" sqref="B10:D10">
      <formula1>InfrastructureFee</formula1>
    </dataValidation>
  </dataValidations>
  <printOptions horizontalCentered="1"/>
  <pageMargins left="0.25" right="0.25" top="0.55" bottom="0.5" header="0.25" footer="0.25"/>
  <pageSetup fitToHeight="1" fitToWidth="1" horizontalDpi="600" verticalDpi="600" orientation="landscape" paperSize="8" scale="55" r:id="rId3"/>
  <headerFooter alignWithMargins="0">
    <oddHeader>&amp;L&amp;"Arial,Bold"&amp;12CRDO BUDGET TEMPLATE version: 18 May 2016</oddHeader>
    <oddFooter>&amp;L&amp;"Arial,Italic"Confidential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8"/>
  <sheetViews>
    <sheetView zoomScalePageLayoutView="0" workbookViewId="0" topLeftCell="A1">
      <selection activeCell="F18" sqref="F18:F19"/>
    </sheetView>
  </sheetViews>
  <sheetFormatPr defaultColWidth="9.140625" defaultRowHeight="12.75"/>
  <cols>
    <col min="1" max="1" width="4.00390625" style="132" customWidth="1"/>
    <col min="2" max="2" width="29.140625" style="132" customWidth="1"/>
    <col min="3" max="3" width="9.140625" style="132" customWidth="1"/>
    <col min="4" max="4" width="10.7109375" style="132" customWidth="1"/>
    <col min="5" max="5" width="12.7109375" style="132" customWidth="1"/>
    <col min="6" max="6" width="10.57421875" style="132" customWidth="1"/>
    <col min="7" max="7" width="11.7109375" style="132" bestFit="1" customWidth="1"/>
    <col min="8" max="12" width="9.140625" style="132" customWidth="1"/>
    <col min="13" max="13" width="9.421875" style="132" bestFit="1" customWidth="1"/>
    <col min="14" max="15" width="9.140625" style="132" customWidth="1"/>
    <col min="16" max="16" width="10.7109375" style="132" customWidth="1"/>
    <col min="17" max="17" width="11.421875" style="132" customWidth="1"/>
    <col min="18" max="16384" width="9.140625" style="132" customWidth="1"/>
  </cols>
  <sheetData>
    <row r="1" ht="13.5" thickBot="1"/>
    <row r="2" spans="2:18" ht="12.75">
      <c r="B2" s="373"/>
      <c r="C2" s="373"/>
      <c r="D2" s="385" t="s">
        <v>250</v>
      </c>
      <c r="E2" s="373" t="s">
        <v>251</v>
      </c>
      <c r="F2" s="373" t="s">
        <v>252</v>
      </c>
      <c r="G2" s="373" t="s">
        <v>253</v>
      </c>
      <c r="H2" s="373" t="s">
        <v>254</v>
      </c>
      <c r="I2" s="373" t="s">
        <v>255</v>
      </c>
      <c r="J2" s="373" t="s">
        <v>256</v>
      </c>
      <c r="K2" s="373" t="s">
        <v>257</v>
      </c>
      <c r="L2" s="373" t="s">
        <v>258</v>
      </c>
      <c r="M2" s="373" t="s">
        <v>259</v>
      </c>
      <c r="N2" s="373" t="s">
        <v>260</v>
      </c>
      <c r="O2" s="373" t="s">
        <v>261</v>
      </c>
      <c r="P2" s="373" t="s">
        <v>262</v>
      </c>
      <c r="Q2" s="373" t="s">
        <v>263</v>
      </c>
      <c r="R2" s="373" t="s">
        <v>264</v>
      </c>
    </row>
    <row r="3" spans="2:18" ht="13.5" thickBot="1">
      <c r="B3" s="374"/>
      <c r="C3" s="374"/>
      <c r="D3" s="386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</row>
    <row r="4" spans="2:18" ht="13.5" thickBot="1">
      <c r="B4" s="133"/>
      <c r="C4" s="134"/>
      <c r="D4" s="134"/>
      <c r="E4" s="134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2:18" ht="15.75">
      <c r="B5" s="135" t="s">
        <v>265</v>
      </c>
      <c r="C5" s="136"/>
      <c r="D5" s="136"/>
      <c r="E5" s="137">
        <f>'Budget P&amp;L - printable'!F19+'Budget P&amp;L - printable'!F20</f>
        <v>0</v>
      </c>
      <c r="F5" s="138">
        <f>$E$5/12</f>
        <v>0</v>
      </c>
      <c r="G5" s="138">
        <f aca="true" t="shared" si="0" ref="G5:Q5">$E$5/12</f>
        <v>0</v>
      </c>
      <c r="H5" s="138">
        <f t="shared" si="0"/>
        <v>0</v>
      </c>
      <c r="I5" s="138">
        <f t="shared" si="0"/>
        <v>0</v>
      </c>
      <c r="J5" s="138">
        <f t="shared" si="0"/>
        <v>0</v>
      </c>
      <c r="K5" s="138">
        <f t="shared" si="0"/>
        <v>0</v>
      </c>
      <c r="L5" s="138">
        <f t="shared" si="0"/>
        <v>0</v>
      </c>
      <c r="M5" s="138">
        <f t="shared" si="0"/>
        <v>0</v>
      </c>
      <c r="N5" s="138">
        <f t="shared" si="0"/>
        <v>0</v>
      </c>
      <c r="O5" s="138">
        <f t="shared" si="0"/>
        <v>0</v>
      </c>
      <c r="P5" s="138">
        <f t="shared" si="0"/>
        <v>0</v>
      </c>
      <c r="Q5" s="138">
        <f t="shared" si="0"/>
        <v>0</v>
      </c>
      <c r="R5" s="139">
        <f>SUM(F5:Q5)</f>
        <v>0</v>
      </c>
    </row>
    <row r="6" spans="2:18" ht="13.5" thickBot="1">
      <c r="B6" s="140"/>
      <c r="C6" s="140"/>
      <c r="D6" s="141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</row>
    <row r="7" spans="2:18" ht="15.75" customHeight="1">
      <c r="B7" s="377" t="s">
        <v>266</v>
      </c>
      <c r="C7" s="379" t="s">
        <v>267</v>
      </c>
      <c r="D7" s="381">
        <f>'Budget creation'!H7</f>
        <v>0</v>
      </c>
      <c r="E7" s="383">
        <f>'Budget creation'!E58</f>
        <v>0</v>
      </c>
      <c r="F7" s="367"/>
      <c r="G7" s="367"/>
      <c r="H7" s="367"/>
      <c r="I7" s="142"/>
      <c r="J7" s="142"/>
      <c r="K7" s="142"/>
      <c r="L7" s="142"/>
      <c r="M7" s="142"/>
      <c r="N7" s="367"/>
      <c r="O7" s="367"/>
      <c r="P7" s="367"/>
      <c r="Q7" s="367"/>
      <c r="R7" s="375"/>
    </row>
    <row r="8" spans="2:18" ht="13.5" thickBot="1">
      <c r="B8" s="378"/>
      <c r="C8" s="380"/>
      <c r="D8" s="382"/>
      <c r="E8" s="384"/>
      <c r="F8" s="368"/>
      <c r="G8" s="368"/>
      <c r="H8" s="368"/>
      <c r="I8" s="143"/>
      <c r="J8" s="143"/>
      <c r="K8" s="143"/>
      <c r="L8" s="143"/>
      <c r="M8" s="143"/>
      <c r="N8" s="368"/>
      <c r="O8" s="368"/>
      <c r="P8" s="368"/>
      <c r="Q8" s="368"/>
      <c r="R8" s="376"/>
    </row>
    <row r="9" spans="2:18" ht="13.5" thickBot="1">
      <c r="B9" s="144" t="s">
        <v>268</v>
      </c>
      <c r="C9" s="142"/>
      <c r="D9" s="145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2"/>
      <c r="Q9" s="142"/>
      <c r="R9" s="144">
        <f>SUM(F9:Q9)</f>
        <v>0</v>
      </c>
    </row>
    <row r="10" spans="2:18" ht="13.5" thickBot="1">
      <c r="B10" s="146"/>
      <c r="C10" s="142"/>
      <c r="D10" s="145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2"/>
      <c r="Q10" s="142"/>
      <c r="R10" s="144">
        <f aca="true" t="shared" si="1" ref="R10:R16">SUM(F10:Q10)</f>
        <v>0</v>
      </c>
    </row>
    <row r="11" spans="2:18" ht="13.5" thickBot="1">
      <c r="B11" s="146"/>
      <c r="C11" s="142"/>
      <c r="D11" s="145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2"/>
      <c r="Q11" s="142"/>
      <c r="R11" s="144">
        <f t="shared" si="1"/>
        <v>0</v>
      </c>
    </row>
    <row r="12" spans="2:18" ht="13.5" thickBot="1">
      <c r="B12" s="146"/>
      <c r="C12" s="142"/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2"/>
      <c r="Q12" s="142"/>
      <c r="R12" s="144">
        <f t="shared" si="1"/>
        <v>0</v>
      </c>
    </row>
    <row r="13" spans="2:18" ht="13.5" thickBot="1">
      <c r="B13" s="146"/>
      <c r="C13" s="142"/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2"/>
      <c r="Q13" s="142"/>
      <c r="R13" s="144">
        <f t="shared" si="1"/>
        <v>0</v>
      </c>
    </row>
    <row r="14" spans="2:18" ht="13.5" thickBot="1">
      <c r="B14" s="146"/>
      <c r="C14" s="142"/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2"/>
      <c r="Q14" s="142"/>
      <c r="R14" s="144">
        <f t="shared" si="1"/>
        <v>0</v>
      </c>
    </row>
    <row r="15" spans="2:18" ht="13.5" thickBot="1">
      <c r="B15" s="146"/>
      <c r="C15" s="142"/>
      <c r="D15" s="145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2"/>
      <c r="Q15" s="142"/>
      <c r="R15" s="144">
        <f t="shared" si="1"/>
        <v>0</v>
      </c>
    </row>
    <row r="16" spans="2:18" ht="12.75">
      <c r="B16" s="144" t="s">
        <v>269</v>
      </c>
      <c r="C16" s="142"/>
      <c r="D16" s="142"/>
      <c r="E16" s="144">
        <f>SUM(E9:E15)</f>
        <v>0</v>
      </c>
      <c r="F16" s="144">
        <f>SUM(F9:F15)</f>
        <v>0</v>
      </c>
      <c r="G16" s="144">
        <f aca="true" t="shared" si="2" ref="G16:Q16">SUM(G9:G15)</f>
        <v>0</v>
      </c>
      <c r="H16" s="144">
        <f t="shared" si="2"/>
        <v>0</v>
      </c>
      <c r="I16" s="144">
        <f t="shared" si="2"/>
        <v>0</v>
      </c>
      <c r="J16" s="144">
        <f t="shared" si="2"/>
        <v>0</v>
      </c>
      <c r="K16" s="144">
        <f t="shared" si="2"/>
        <v>0</v>
      </c>
      <c r="L16" s="144">
        <f t="shared" si="2"/>
        <v>0</v>
      </c>
      <c r="M16" s="144">
        <f t="shared" si="2"/>
        <v>0</v>
      </c>
      <c r="N16" s="144">
        <f t="shared" si="2"/>
        <v>0</v>
      </c>
      <c r="O16" s="144">
        <f t="shared" si="2"/>
        <v>0</v>
      </c>
      <c r="P16" s="144">
        <f t="shared" si="2"/>
        <v>0</v>
      </c>
      <c r="Q16" s="144">
        <f t="shared" si="2"/>
        <v>0</v>
      </c>
      <c r="R16" s="144">
        <f t="shared" si="1"/>
        <v>0</v>
      </c>
    </row>
    <row r="17" spans="2:18" ht="13.5" thickBot="1"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2:18" ht="12.75">
      <c r="B18" s="369" t="s">
        <v>270</v>
      </c>
      <c r="C18" s="361" t="s">
        <v>267</v>
      </c>
      <c r="D18" s="371"/>
      <c r="E18" s="361"/>
      <c r="F18" s="359"/>
      <c r="G18" s="359"/>
      <c r="H18" s="359"/>
      <c r="I18" s="150"/>
      <c r="J18" s="150"/>
      <c r="K18" s="150"/>
      <c r="L18" s="150"/>
      <c r="M18" s="150"/>
      <c r="N18" s="359"/>
      <c r="O18" s="359"/>
      <c r="P18" s="359"/>
      <c r="Q18" s="359"/>
      <c r="R18" s="361"/>
    </row>
    <row r="19" spans="2:18" ht="13.5" thickBot="1">
      <c r="B19" s="370"/>
      <c r="C19" s="362"/>
      <c r="D19" s="372"/>
      <c r="E19" s="362"/>
      <c r="F19" s="360"/>
      <c r="G19" s="360"/>
      <c r="H19" s="360"/>
      <c r="I19" s="151"/>
      <c r="J19" s="151"/>
      <c r="K19" s="151"/>
      <c r="L19" s="151"/>
      <c r="M19" s="151"/>
      <c r="N19" s="360"/>
      <c r="O19" s="360"/>
      <c r="P19" s="360"/>
      <c r="Q19" s="360"/>
      <c r="R19" s="362"/>
    </row>
    <row r="20" spans="2:18" ht="13.5" thickBot="1">
      <c r="B20" s="152"/>
      <c r="C20" s="150"/>
      <c r="D20" s="153"/>
      <c r="E20" s="152"/>
      <c r="F20" s="152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4">
        <f>SUM(F20:Q20)</f>
        <v>0</v>
      </c>
    </row>
    <row r="21" spans="2:18" ht="13.5" thickBot="1">
      <c r="B21" s="152"/>
      <c r="C21" s="150"/>
      <c r="D21" s="153"/>
      <c r="E21" s="152"/>
      <c r="F21" s="152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4">
        <f>SUM(F21:Q21)</f>
        <v>0</v>
      </c>
    </row>
    <row r="22" spans="2:18" ht="13.5" thickBot="1">
      <c r="B22" s="152"/>
      <c r="C22" s="150"/>
      <c r="D22" s="155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0"/>
      <c r="Q22" s="150"/>
      <c r="R22" s="154">
        <f>SUM(F22:Q22)</f>
        <v>0</v>
      </c>
    </row>
    <row r="23" spans="2:18" ht="13.5" thickBot="1">
      <c r="B23" s="152"/>
      <c r="C23" s="150"/>
      <c r="D23" s="155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0"/>
      <c r="Q23" s="150"/>
      <c r="R23" s="154">
        <f>SUM(F23:Q23)</f>
        <v>0</v>
      </c>
    </row>
    <row r="24" spans="2:18" ht="13.5" thickBot="1">
      <c r="B24" s="152"/>
      <c r="C24" s="150"/>
      <c r="D24" s="155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0"/>
      <c r="Q24" s="150"/>
      <c r="R24" s="154">
        <f>SUM(F24:Q24)</f>
        <v>0</v>
      </c>
    </row>
    <row r="25" spans="2:18" ht="12.75">
      <c r="B25" s="156" t="s">
        <v>271</v>
      </c>
      <c r="C25" s="150"/>
      <c r="D25" s="150"/>
      <c r="E25" s="156">
        <f>SUM(E20:E24)</f>
        <v>0</v>
      </c>
      <c r="F25" s="154">
        <f>SUM(F20:F24)</f>
        <v>0</v>
      </c>
      <c r="G25" s="154">
        <f>SUM(G20:G24)</f>
        <v>0</v>
      </c>
      <c r="H25" s="154">
        <f aca="true" t="shared" si="3" ref="H25:Q25">SUM(H20:H24)</f>
        <v>0</v>
      </c>
      <c r="I25" s="154">
        <f t="shared" si="3"/>
        <v>0</v>
      </c>
      <c r="J25" s="154">
        <f t="shared" si="3"/>
        <v>0</v>
      </c>
      <c r="K25" s="154">
        <f t="shared" si="3"/>
        <v>0</v>
      </c>
      <c r="L25" s="154">
        <f t="shared" si="3"/>
        <v>0</v>
      </c>
      <c r="M25" s="154">
        <f t="shared" si="3"/>
        <v>0</v>
      </c>
      <c r="N25" s="154">
        <f t="shared" si="3"/>
        <v>0</v>
      </c>
      <c r="O25" s="154">
        <f t="shared" si="3"/>
        <v>0</v>
      </c>
      <c r="P25" s="154">
        <f t="shared" si="3"/>
        <v>0</v>
      </c>
      <c r="Q25" s="154">
        <f t="shared" si="3"/>
        <v>0</v>
      </c>
      <c r="R25" s="154">
        <f>SUM(E25:Q25)</f>
        <v>0</v>
      </c>
    </row>
    <row r="26" spans="2:18" ht="13.5" thickBot="1"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</row>
    <row r="27" spans="2:18" ht="12.75">
      <c r="B27" s="363" t="s">
        <v>272</v>
      </c>
      <c r="C27" s="357" t="s">
        <v>267</v>
      </c>
      <c r="D27" s="365"/>
      <c r="E27" s="357"/>
      <c r="F27" s="355"/>
      <c r="G27" s="355"/>
      <c r="H27" s="355"/>
      <c r="I27" s="160"/>
      <c r="J27" s="160"/>
      <c r="K27" s="160"/>
      <c r="L27" s="160"/>
      <c r="M27" s="160"/>
      <c r="N27" s="355"/>
      <c r="O27" s="355"/>
      <c r="P27" s="355"/>
      <c r="Q27" s="355"/>
      <c r="R27" s="357"/>
    </row>
    <row r="28" spans="2:18" ht="13.5" thickBot="1">
      <c r="B28" s="364"/>
      <c r="C28" s="358"/>
      <c r="D28" s="366"/>
      <c r="E28" s="358"/>
      <c r="F28" s="356"/>
      <c r="G28" s="356"/>
      <c r="H28" s="356"/>
      <c r="I28" s="161"/>
      <c r="J28" s="161"/>
      <c r="K28" s="161"/>
      <c r="L28" s="161"/>
      <c r="M28" s="161"/>
      <c r="N28" s="356"/>
      <c r="O28" s="356"/>
      <c r="P28" s="356"/>
      <c r="Q28" s="356"/>
      <c r="R28" s="358"/>
    </row>
    <row r="29" spans="2:18" ht="13.5" thickBot="1">
      <c r="B29" s="147"/>
      <c r="C29" s="160"/>
      <c r="D29" s="147"/>
      <c r="E29" s="147"/>
      <c r="F29" s="147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2">
        <f>SUM(E29:Q29)</f>
        <v>0</v>
      </c>
    </row>
    <row r="30" spans="2:18" ht="13.5" thickBot="1">
      <c r="B30" s="147"/>
      <c r="C30" s="160"/>
      <c r="D30" s="147"/>
      <c r="E30" s="147"/>
      <c r="F30" s="147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2">
        <f>SUM(E30:Q30)</f>
        <v>0</v>
      </c>
    </row>
    <row r="31" spans="2:18" ht="13.5" thickBot="1">
      <c r="B31" s="159" t="s">
        <v>275</v>
      </c>
      <c r="C31" s="160"/>
      <c r="D31" s="147"/>
      <c r="E31" s="147">
        <f>SUM(E29:E30)</f>
        <v>0</v>
      </c>
      <c r="F31" s="147">
        <f aca="true" t="shared" si="4" ref="F31:Q31">SUM(F29:F30)</f>
        <v>0</v>
      </c>
      <c r="G31" s="147">
        <f t="shared" si="4"/>
        <v>0</v>
      </c>
      <c r="H31" s="147">
        <f t="shared" si="4"/>
        <v>0</v>
      </c>
      <c r="I31" s="147">
        <f t="shared" si="4"/>
        <v>0</v>
      </c>
      <c r="J31" s="147">
        <f t="shared" si="4"/>
        <v>0</v>
      </c>
      <c r="K31" s="147">
        <f t="shared" si="4"/>
        <v>0</v>
      </c>
      <c r="L31" s="147">
        <f t="shared" si="4"/>
        <v>0</v>
      </c>
      <c r="M31" s="147">
        <f t="shared" si="4"/>
        <v>0</v>
      </c>
      <c r="N31" s="147">
        <f t="shared" si="4"/>
        <v>0</v>
      </c>
      <c r="O31" s="147">
        <f t="shared" si="4"/>
        <v>0</v>
      </c>
      <c r="P31" s="147">
        <f t="shared" si="4"/>
        <v>0</v>
      </c>
      <c r="Q31" s="147">
        <f t="shared" si="4"/>
        <v>0</v>
      </c>
      <c r="R31" s="162">
        <f>SUM(E31:Q31)</f>
        <v>0</v>
      </c>
    </row>
    <row r="32" spans="2:18" s="166" customFormat="1" ht="13.5" thickBot="1">
      <c r="B32" s="163"/>
      <c r="C32" s="164"/>
      <c r="D32" s="163"/>
      <c r="E32" s="163"/>
      <c r="F32" s="163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5"/>
    </row>
    <row r="33" spans="2:18" ht="19.5" customHeight="1">
      <c r="B33" s="167" t="s">
        <v>273</v>
      </c>
      <c r="C33" s="168"/>
      <c r="D33" s="168"/>
      <c r="E33" s="169">
        <f>E5-(E16+E25)</f>
        <v>0</v>
      </c>
      <c r="F33" s="169">
        <f>F5-(F16+F25)</f>
        <v>0</v>
      </c>
      <c r="G33" s="169">
        <f aca="true" t="shared" si="5" ref="G33:Q33">G5-(G16+G25)</f>
        <v>0</v>
      </c>
      <c r="H33" s="169">
        <f t="shared" si="5"/>
        <v>0</v>
      </c>
      <c r="I33" s="169">
        <f t="shared" si="5"/>
        <v>0</v>
      </c>
      <c r="J33" s="169">
        <f t="shared" si="5"/>
        <v>0</v>
      </c>
      <c r="K33" s="169">
        <f t="shared" si="5"/>
        <v>0</v>
      </c>
      <c r="L33" s="169">
        <f t="shared" si="5"/>
        <v>0</v>
      </c>
      <c r="M33" s="169">
        <f t="shared" si="5"/>
        <v>0</v>
      </c>
      <c r="N33" s="169">
        <f t="shared" si="5"/>
        <v>0</v>
      </c>
      <c r="O33" s="169">
        <f t="shared" si="5"/>
        <v>0</v>
      </c>
      <c r="P33" s="169">
        <f t="shared" si="5"/>
        <v>0</v>
      </c>
      <c r="Q33" s="169">
        <f t="shared" si="5"/>
        <v>0</v>
      </c>
      <c r="R33" s="168"/>
    </row>
    <row r="34" spans="2:18" ht="13.5" customHeight="1" thickBot="1"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</row>
    <row r="35" spans="2:18" ht="34.5" customHeight="1">
      <c r="B35" s="167" t="s">
        <v>274</v>
      </c>
      <c r="C35" s="168"/>
      <c r="D35" s="168"/>
      <c r="E35" s="169"/>
      <c r="F35" s="168">
        <f>F33</f>
        <v>0</v>
      </c>
      <c r="G35" s="168">
        <f aca="true" t="shared" si="6" ref="G35:Q35">F35+G33</f>
        <v>0</v>
      </c>
      <c r="H35" s="168">
        <f t="shared" si="6"/>
        <v>0</v>
      </c>
      <c r="I35" s="168">
        <f t="shared" si="6"/>
        <v>0</v>
      </c>
      <c r="J35" s="168">
        <f t="shared" si="6"/>
        <v>0</v>
      </c>
      <c r="K35" s="168">
        <f t="shared" si="6"/>
        <v>0</v>
      </c>
      <c r="L35" s="168">
        <f t="shared" si="6"/>
        <v>0</v>
      </c>
      <c r="M35" s="168">
        <f t="shared" si="6"/>
        <v>0</v>
      </c>
      <c r="N35" s="168">
        <f t="shared" si="6"/>
        <v>0</v>
      </c>
      <c r="O35" s="168">
        <f t="shared" si="6"/>
        <v>0</v>
      </c>
      <c r="P35" s="168">
        <f t="shared" si="6"/>
        <v>0</v>
      </c>
      <c r="Q35" s="168">
        <f t="shared" si="6"/>
        <v>0</v>
      </c>
      <c r="R35" s="168"/>
    </row>
    <row r="38" ht="12.75">
      <c r="B38" s="170" t="s">
        <v>173</v>
      </c>
    </row>
  </sheetData>
  <sheetProtection/>
  <mergeCells count="53">
    <mergeCell ref="M2:M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B7:B8"/>
    <mergeCell ref="C7:C8"/>
    <mergeCell ref="D7:D8"/>
    <mergeCell ref="E7:E8"/>
    <mergeCell ref="F7:F8"/>
    <mergeCell ref="N2:N3"/>
    <mergeCell ref="O2:O3"/>
    <mergeCell ref="P2:P3"/>
    <mergeCell ref="Q2:Q3"/>
    <mergeCell ref="R2:R3"/>
    <mergeCell ref="R7:R8"/>
    <mergeCell ref="P7:P8"/>
    <mergeCell ref="Q7:Q8"/>
    <mergeCell ref="B18:B19"/>
    <mergeCell ref="C18:C19"/>
    <mergeCell ref="D18:D19"/>
    <mergeCell ref="E18:E19"/>
    <mergeCell ref="F18:F19"/>
    <mergeCell ref="G18:G19"/>
    <mergeCell ref="H27:H28"/>
    <mergeCell ref="H18:H19"/>
    <mergeCell ref="N18:N19"/>
    <mergeCell ref="O18:O19"/>
    <mergeCell ref="G7:G8"/>
    <mergeCell ref="H7:H8"/>
    <mergeCell ref="N7:N8"/>
    <mergeCell ref="O7:O8"/>
    <mergeCell ref="N27:N28"/>
    <mergeCell ref="O27:O28"/>
    <mergeCell ref="B27:B28"/>
    <mergeCell ref="C27:C28"/>
    <mergeCell ref="D27:D28"/>
    <mergeCell ref="E27:E28"/>
    <mergeCell ref="F27:F28"/>
    <mergeCell ref="G27:G28"/>
    <mergeCell ref="P27:P28"/>
    <mergeCell ref="Q27:Q28"/>
    <mergeCell ref="R27:R28"/>
    <mergeCell ref="P18:P19"/>
    <mergeCell ref="Q18:Q19"/>
    <mergeCell ref="R18:R19"/>
  </mergeCells>
  <conditionalFormatting sqref="E33:Q35">
    <cfRule type="cellIs" priority="2" dxfId="2" operator="lessThan">
      <formula>0</formula>
    </cfRule>
  </conditionalFormatting>
  <conditionalFormatting sqref="B33:R35">
    <cfRule type="cellIs" priority="1" dxfId="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3.7109375" style="0" customWidth="1"/>
  </cols>
  <sheetData>
    <row r="1" ht="38.25">
      <c r="A1" s="286" t="s">
        <v>319</v>
      </c>
    </row>
    <row r="2" ht="12.75">
      <c r="A2" s="288">
        <v>0.2</v>
      </c>
    </row>
    <row r="3" ht="12.75">
      <c r="A3" s="28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8.7109375" style="115" customWidth="1"/>
    <col min="2" max="5" width="9.140625" style="115" customWidth="1"/>
    <col min="6" max="6" width="27.421875" style="115" customWidth="1"/>
    <col min="7" max="16384" width="9.140625" style="115" customWidth="1"/>
  </cols>
  <sheetData>
    <row r="1" spans="1:23" ht="15">
      <c r="A1" s="126" t="s">
        <v>230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" ht="15">
      <c r="A2" s="114" t="s">
        <v>333</v>
      </c>
      <c r="B2" s="116" t="s">
        <v>334</v>
      </c>
    </row>
    <row r="3" spans="1:2" ht="15">
      <c r="A3" s="114"/>
      <c r="B3" s="116" t="s">
        <v>335</v>
      </c>
    </row>
    <row r="4" spans="1:2" ht="15">
      <c r="A4" s="114"/>
      <c r="B4" s="116" t="s">
        <v>336</v>
      </c>
    </row>
    <row r="5" spans="1:2" ht="15">
      <c r="A5" s="114"/>
      <c r="B5" s="116" t="s">
        <v>337</v>
      </c>
    </row>
    <row r="6" spans="1:2" ht="15">
      <c r="A6" s="114"/>
      <c r="B6" s="115" t="s">
        <v>338</v>
      </c>
    </row>
    <row r="7" spans="1:2" ht="15">
      <c r="A7" s="114"/>
      <c r="B7" s="115" t="s">
        <v>339</v>
      </c>
    </row>
    <row r="8" spans="1:2" ht="15.75" customHeight="1">
      <c r="A8" s="292" t="s">
        <v>330</v>
      </c>
      <c r="B8" s="115" t="s">
        <v>331</v>
      </c>
    </row>
    <row r="9" ht="15.75" customHeight="1"/>
    <row r="10" spans="1:23" ht="15.75" customHeight="1">
      <c r="A10" s="126" t="s">
        <v>234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</row>
    <row r="11" ht="15">
      <c r="A11" s="115" t="s">
        <v>235</v>
      </c>
    </row>
    <row r="12" ht="15">
      <c r="A12" s="115" t="s">
        <v>222</v>
      </c>
    </row>
    <row r="13" ht="15">
      <c r="A13" s="115" t="s">
        <v>236</v>
      </c>
    </row>
    <row r="14" ht="15">
      <c r="A14" s="115" t="s">
        <v>220</v>
      </c>
    </row>
    <row r="15" ht="15">
      <c r="A15" s="115" t="s">
        <v>313</v>
      </c>
    </row>
    <row r="16" ht="15">
      <c r="A16" s="118" t="s">
        <v>314</v>
      </c>
    </row>
    <row r="17" ht="15">
      <c r="A17" s="115" t="s">
        <v>312</v>
      </c>
    </row>
    <row r="18" ht="15">
      <c r="A18" s="115" t="s">
        <v>310</v>
      </c>
    </row>
    <row r="19" ht="15">
      <c r="A19" s="115" t="s">
        <v>311</v>
      </c>
    </row>
    <row r="20" ht="15">
      <c r="A20" s="118" t="s">
        <v>315</v>
      </c>
    </row>
    <row r="21" ht="15">
      <c r="A21" s="115" t="s">
        <v>278</v>
      </c>
    </row>
    <row r="22" ht="15">
      <c r="A22" s="115" t="s">
        <v>285</v>
      </c>
    </row>
    <row r="23" ht="15">
      <c r="A23" s="118" t="s">
        <v>279</v>
      </c>
    </row>
    <row r="24" ht="15">
      <c r="A24" s="115" t="s">
        <v>280</v>
      </c>
    </row>
    <row r="25" ht="15">
      <c r="A25" s="115" t="s">
        <v>281</v>
      </c>
    </row>
    <row r="26" ht="15">
      <c r="A26" s="115" t="s">
        <v>282</v>
      </c>
    </row>
    <row r="27" ht="15">
      <c r="A27" s="115" t="s">
        <v>284</v>
      </c>
    </row>
    <row r="28" ht="15">
      <c r="A28" s="115" t="s">
        <v>237</v>
      </c>
    </row>
    <row r="30" spans="1:23" s="116" customFormat="1" ht="15">
      <c r="A30" s="128" t="s">
        <v>224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="116" customFormat="1" ht="15">
      <c r="A31" s="116" t="s">
        <v>283</v>
      </c>
    </row>
    <row r="40" ht="15">
      <c r="F40" s="115" t="s">
        <v>332</v>
      </c>
    </row>
  </sheetData>
  <sheetProtection/>
  <printOptions/>
  <pageMargins left="0.7" right="0.7" top="0.75" bottom="0.75" header="0.3" footer="0.3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zoomScalePageLayoutView="0" workbookViewId="0" topLeftCell="A1">
      <pane xSplit="1" ySplit="4" topLeftCell="B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81" sqref="I81"/>
    </sheetView>
  </sheetViews>
  <sheetFormatPr defaultColWidth="9.140625" defaultRowHeight="12.75"/>
  <cols>
    <col min="1" max="1" width="8.57421875" style="119" customWidth="1"/>
    <col min="2" max="2" width="50.8515625" style="52" customWidth="1"/>
    <col min="3" max="3" width="13.140625" style="53" customWidth="1"/>
    <col min="4" max="5" width="13.57421875" style="53" customWidth="1"/>
    <col min="6" max="6" width="9.140625" style="51" customWidth="1"/>
    <col min="7" max="7" width="17.28125" style="51" customWidth="1"/>
    <col min="8" max="8" width="15.28125" style="51" customWidth="1"/>
    <col min="9" max="9" width="12.140625" style="51" customWidth="1"/>
    <col min="10" max="16384" width="9.140625" style="51" customWidth="1"/>
  </cols>
  <sheetData>
    <row r="1" spans="1:5" ht="15" customHeight="1">
      <c r="A1" s="394" t="s">
        <v>240</v>
      </c>
      <c r="B1" s="394"/>
      <c r="C1" s="394"/>
      <c r="D1" s="394"/>
      <c r="E1" s="394"/>
    </row>
    <row r="2" spans="1:8" ht="12.75" customHeight="1">
      <c r="A2" s="122" t="s">
        <v>241</v>
      </c>
      <c r="B2" s="51"/>
      <c r="G2" s="393" t="s">
        <v>239</v>
      </c>
      <c r="H2" s="393"/>
    </row>
    <row r="3" spans="1:8" ht="12.75">
      <c r="A3" s="123" t="s">
        <v>242</v>
      </c>
      <c r="B3" s="51"/>
      <c r="G3" s="393"/>
      <c r="H3" s="393"/>
    </row>
    <row r="4" spans="1:8" ht="76.5">
      <c r="A4" s="120" t="s">
        <v>63</v>
      </c>
      <c r="B4" s="54" t="s">
        <v>64</v>
      </c>
      <c r="C4" s="55" t="s">
        <v>245</v>
      </c>
      <c r="D4" s="55" t="s">
        <v>244</v>
      </c>
      <c r="E4" s="55" t="s">
        <v>65</v>
      </c>
      <c r="G4" s="56" t="s">
        <v>66</v>
      </c>
      <c r="H4" s="57" t="s">
        <v>67</v>
      </c>
    </row>
    <row r="5" spans="1:8" ht="19.5" customHeight="1">
      <c r="A5" s="387" t="s">
        <v>68</v>
      </c>
      <c r="B5" s="58" t="s">
        <v>69</v>
      </c>
      <c r="C5" s="59"/>
      <c r="D5" s="59"/>
      <c r="E5" s="59"/>
      <c r="G5" s="56"/>
      <c r="H5" s="57"/>
    </row>
    <row r="6" spans="1:8" ht="18.75" customHeight="1">
      <c r="A6" s="390"/>
      <c r="B6" s="58" t="s">
        <v>70</v>
      </c>
      <c r="C6" s="59"/>
      <c r="D6" s="59"/>
      <c r="E6" s="59"/>
      <c r="G6" s="60" t="s">
        <v>71</v>
      </c>
      <c r="H6" s="65"/>
    </row>
    <row r="7" spans="1:8" ht="12.75">
      <c r="A7" s="390"/>
      <c r="B7" s="58" t="s">
        <v>72</v>
      </c>
      <c r="C7" s="59"/>
      <c r="D7" s="59"/>
      <c r="E7" s="59"/>
      <c r="G7" s="60" t="s">
        <v>73</v>
      </c>
      <c r="H7" s="65"/>
    </row>
    <row r="8" spans="1:8" ht="12.75">
      <c r="A8" s="391"/>
      <c r="B8" s="58" t="s">
        <v>74</v>
      </c>
      <c r="C8" s="59"/>
      <c r="D8" s="59"/>
      <c r="E8" s="59"/>
      <c r="G8" s="60" t="s">
        <v>75</v>
      </c>
      <c r="H8" s="65"/>
    </row>
    <row r="9" spans="1:8" ht="12.75">
      <c r="A9" s="392" t="s">
        <v>76</v>
      </c>
      <c r="B9" s="58" t="s">
        <v>77</v>
      </c>
      <c r="C9" s="59"/>
      <c r="D9" s="62"/>
      <c r="E9" s="62"/>
      <c r="G9" s="60" t="s">
        <v>78</v>
      </c>
      <c r="H9" s="65"/>
    </row>
    <row r="10" spans="1:5" ht="12.75">
      <c r="A10" s="392"/>
      <c r="B10" s="63" t="s">
        <v>189</v>
      </c>
      <c r="C10" s="59"/>
      <c r="D10" s="62"/>
      <c r="E10" s="62"/>
    </row>
    <row r="11" spans="1:5" ht="12.75">
      <c r="A11" s="392"/>
      <c r="B11" s="63" t="s">
        <v>190</v>
      </c>
      <c r="C11" s="59"/>
      <c r="D11" s="59"/>
      <c r="E11" s="59"/>
    </row>
    <row r="12" spans="1:5" ht="12.75">
      <c r="A12" s="392"/>
      <c r="B12" s="63" t="s">
        <v>191</v>
      </c>
      <c r="C12" s="59"/>
      <c r="D12" s="59"/>
      <c r="E12" s="59"/>
    </row>
    <row r="13" spans="1:5" ht="12.75">
      <c r="A13" s="392"/>
      <c r="B13" s="63" t="s">
        <v>191</v>
      </c>
      <c r="C13" s="59"/>
      <c r="D13" s="59"/>
      <c r="E13" s="59"/>
    </row>
    <row r="14" spans="1:9" ht="15">
      <c r="A14" s="392"/>
      <c r="B14" s="63" t="s">
        <v>192</v>
      </c>
      <c r="C14" s="59"/>
      <c r="D14" s="59"/>
      <c r="E14" s="59"/>
      <c r="G14" s="111" t="s">
        <v>162</v>
      </c>
      <c r="H14" s="111"/>
      <c r="I14" s="111"/>
    </row>
    <row r="15" spans="1:9" ht="15">
      <c r="A15" s="392"/>
      <c r="B15" s="63" t="s">
        <v>193</v>
      </c>
      <c r="C15" s="59"/>
      <c r="D15" s="59"/>
      <c r="E15" s="59"/>
      <c r="G15" s="38"/>
      <c r="H15" s="38"/>
      <c r="I15" s="38"/>
    </row>
    <row r="16" spans="1:9" ht="15">
      <c r="A16" s="392"/>
      <c r="B16" s="63" t="s">
        <v>194</v>
      </c>
      <c r="C16" s="59"/>
      <c r="D16" s="59"/>
      <c r="E16" s="59"/>
      <c r="G16" s="39" t="s">
        <v>163</v>
      </c>
      <c r="H16" s="39" t="s">
        <v>164</v>
      </c>
      <c r="I16" s="38"/>
    </row>
    <row r="17" spans="1:9" ht="15">
      <c r="A17" s="392"/>
      <c r="B17" s="63" t="s">
        <v>195</v>
      </c>
      <c r="C17" s="59"/>
      <c r="D17" s="59"/>
      <c r="E17" s="59"/>
      <c r="G17" s="40">
        <v>5</v>
      </c>
      <c r="H17" s="41">
        <f aca="true" t="shared" si="0" ref="H17:H28">G17/60</f>
        <v>0.08333333333333333</v>
      </c>
      <c r="I17" s="38"/>
    </row>
    <row r="18" spans="1:9" ht="15">
      <c r="A18" s="392"/>
      <c r="B18" s="63" t="s">
        <v>196</v>
      </c>
      <c r="C18" s="59"/>
      <c r="D18" s="59"/>
      <c r="E18" s="59"/>
      <c r="G18" s="40">
        <v>10</v>
      </c>
      <c r="H18" s="41">
        <f t="shared" si="0"/>
        <v>0.16666666666666666</v>
      </c>
      <c r="I18" s="38"/>
    </row>
    <row r="19" spans="1:9" ht="15">
      <c r="A19" s="392"/>
      <c r="B19" s="63" t="s">
        <v>197</v>
      </c>
      <c r="C19" s="59"/>
      <c r="D19" s="59"/>
      <c r="E19" s="59"/>
      <c r="G19" s="40">
        <v>15</v>
      </c>
      <c r="H19" s="41">
        <f t="shared" si="0"/>
        <v>0.25</v>
      </c>
      <c r="I19" s="38"/>
    </row>
    <row r="20" spans="1:9" ht="15">
      <c r="A20" s="392"/>
      <c r="B20" s="63" t="s">
        <v>198</v>
      </c>
      <c r="C20" s="59"/>
      <c r="D20" s="59"/>
      <c r="E20" s="59"/>
      <c r="G20" s="40">
        <v>20</v>
      </c>
      <c r="H20" s="41">
        <f t="shared" si="0"/>
        <v>0.3333333333333333</v>
      </c>
      <c r="I20" s="38"/>
    </row>
    <row r="21" spans="1:9" ht="15">
      <c r="A21" s="392"/>
      <c r="B21" s="63" t="s">
        <v>198</v>
      </c>
      <c r="C21" s="59"/>
      <c r="D21" s="59"/>
      <c r="E21" s="59"/>
      <c r="G21" s="40">
        <v>25</v>
      </c>
      <c r="H21" s="41">
        <f t="shared" si="0"/>
        <v>0.4166666666666667</v>
      </c>
      <c r="I21" s="38"/>
    </row>
    <row r="22" spans="1:9" ht="15">
      <c r="A22" s="392" t="s">
        <v>79</v>
      </c>
      <c r="B22" s="58" t="s">
        <v>80</v>
      </c>
      <c r="C22" s="61"/>
      <c r="D22" s="61"/>
      <c r="E22" s="61"/>
      <c r="G22" s="40">
        <v>30</v>
      </c>
      <c r="H22" s="41">
        <f t="shared" si="0"/>
        <v>0.5</v>
      </c>
      <c r="I22" s="38"/>
    </row>
    <row r="23" spans="1:9" ht="15">
      <c r="A23" s="392"/>
      <c r="B23" s="58" t="s">
        <v>81</v>
      </c>
      <c r="C23" s="59"/>
      <c r="D23" s="59"/>
      <c r="E23" s="59"/>
      <c r="G23" s="40">
        <v>35</v>
      </c>
      <c r="H23" s="41">
        <f t="shared" si="0"/>
        <v>0.5833333333333334</v>
      </c>
      <c r="I23" s="38"/>
    </row>
    <row r="24" spans="1:9" ht="15">
      <c r="A24" s="392"/>
      <c r="B24" s="58" t="s">
        <v>82</v>
      </c>
      <c r="C24" s="59"/>
      <c r="D24" s="59"/>
      <c r="E24" s="59"/>
      <c r="G24" s="40">
        <v>40</v>
      </c>
      <c r="H24" s="41">
        <f t="shared" si="0"/>
        <v>0.6666666666666666</v>
      </c>
      <c r="I24" s="38"/>
    </row>
    <row r="25" spans="1:9" ht="15">
      <c r="A25" s="392"/>
      <c r="B25" s="58" t="s">
        <v>83</v>
      </c>
      <c r="C25" s="59"/>
      <c r="D25" s="59"/>
      <c r="E25" s="59"/>
      <c r="G25" s="40">
        <v>45</v>
      </c>
      <c r="H25" s="41">
        <f t="shared" si="0"/>
        <v>0.75</v>
      </c>
      <c r="I25" s="38"/>
    </row>
    <row r="26" spans="1:9" ht="15">
      <c r="A26" s="392"/>
      <c r="B26" s="58" t="s">
        <v>84</v>
      </c>
      <c r="C26" s="59"/>
      <c r="D26" s="59"/>
      <c r="E26" s="59"/>
      <c r="G26" s="40">
        <v>50</v>
      </c>
      <c r="H26" s="41">
        <f t="shared" si="0"/>
        <v>0.8333333333333334</v>
      </c>
      <c r="I26" s="38"/>
    </row>
    <row r="27" spans="1:9" ht="15">
      <c r="A27" s="392"/>
      <c r="B27" s="58" t="s">
        <v>85</v>
      </c>
      <c r="C27" s="59"/>
      <c r="D27" s="59"/>
      <c r="E27" s="59"/>
      <c r="G27" s="40">
        <v>55</v>
      </c>
      <c r="H27" s="41">
        <f t="shared" si="0"/>
        <v>0.9166666666666666</v>
      </c>
      <c r="I27" s="38"/>
    </row>
    <row r="28" spans="1:9" ht="15">
      <c r="A28" s="392" t="s">
        <v>86</v>
      </c>
      <c r="B28" s="60" t="s">
        <v>87</v>
      </c>
      <c r="C28" s="59"/>
      <c r="D28" s="59"/>
      <c r="E28" s="59"/>
      <c r="G28" s="40">
        <v>60</v>
      </c>
      <c r="H28" s="41">
        <f t="shared" si="0"/>
        <v>1</v>
      </c>
      <c r="I28" s="38"/>
    </row>
    <row r="29" spans="1:9" ht="15">
      <c r="A29" s="392"/>
      <c r="B29" s="60" t="s">
        <v>88</v>
      </c>
      <c r="C29" s="59"/>
      <c r="D29" s="59"/>
      <c r="E29" s="59"/>
      <c r="G29" s="38"/>
      <c r="H29" s="38"/>
      <c r="I29" s="38"/>
    </row>
    <row r="30" spans="1:9" ht="15">
      <c r="A30" s="392"/>
      <c r="B30" s="60" t="s">
        <v>89</v>
      </c>
      <c r="C30" s="59"/>
      <c r="D30" s="59"/>
      <c r="E30" s="59"/>
      <c r="G30" s="38"/>
      <c r="H30" s="38"/>
      <c r="I30" s="38"/>
    </row>
    <row r="31" spans="1:9" ht="15">
      <c r="A31" s="387" t="s">
        <v>90</v>
      </c>
      <c r="B31" s="58" t="s">
        <v>91</v>
      </c>
      <c r="C31" s="59"/>
      <c r="D31" s="59"/>
      <c r="E31" s="59"/>
      <c r="G31" s="42" t="s">
        <v>165</v>
      </c>
      <c r="H31" s="38"/>
      <c r="I31" s="38"/>
    </row>
    <row r="32" spans="1:9" ht="15">
      <c r="A32" s="388"/>
      <c r="B32" s="58" t="s">
        <v>92</v>
      </c>
      <c r="C32" s="59"/>
      <c r="D32" s="59"/>
      <c r="E32" s="59"/>
      <c r="G32" s="38"/>
      <c r="H32" s="38"/>
      <c r="I32" s="38"/>
    </row>
    <row r="33" spans="1:9" ht="15">
      <c r="A33" s="388"/>
      <c r="B33" s="58" t="s">
        <v>93</v>
      </c>
      <c r="C33" s="59"/>
      <c r="D33" s="59"/>
      <c r="E33" s="59"/>
      <c r="G33" s="42" t="s">
        <v>166</v>
      </c>
      <c r="H33" s="42"/>
      <c r="I33" s="43"/>
    </row>
    <row r="34" spans="1:9" ht="15">
      <c r="A34" s="388"/>
      <c r="B34" s="58" t="s">
        <v>94</v>
      </c>
      <c r="C34" s="59"/>
      <c r="D34" s="59"/>
      <c r="E34" s="59"/>
      <c r="G34" s="38"/>
      <c r="H34" s="38"/>
      <c r="I34" s="38"/>
    </row>
    <row r="35" spans="1:9" ht="15">
      <c r="A35" s="388"/>
      <c r="B35" s="58" t="s">
        <v>95</v>
      </c>
      <c r="C35" s="59"/>
      <c r="D35" s="59"/>
      <c r="E35" s="59"/>
      <c r="G35" s="42" t="s">
        <v>167</v>
      </c>
      <c r="H35" s="42"/>
      <c r="I35" s="44">
        <f>SUM(I33/60)</f>
        <v>0</v>
      </c>
    </row>
    <row r="36" spans="1:9" ht="15">
      <c r="A36" s="388"/>
      <c r="B36" s="58" t="s">
        <v>96</v>
      </c>
      <c r="C36" s="59"/>
      <c r="D36" s="59"/>
      <c r="E36" s="59"/>
      <c r="G36" s="38"/>
      <c r="H36" s="38"/>
      <c r="I36" s="38"/>
    </row>
    <row r="37" spans="1:5" ht="12.75">
      <c r="A37" s="388"/>
      <c r="B37" s="58" t="s">
        <v>97</v>
      </c>
      <c r="C37" s="59"/>
      <c r="D37" s="59"/>
      <c r="E37" s="59"/>
    </row>
    <row r="38" spans="1:5" ht="12.75">
      <c r="A38" s="388"/>
      <c r="B38" s="58" t="s">
        <v>98</v>
      </c>
      <c r="C38" s="59"/>
      <c r="D38" s="59"/>
      <c r="E38" s="59"/>
    </row>
    <row r="39" spans="1:5" ht="12.75">
      <c r="A39" s="388"/>
      <c r="B39" s="58" t="s">
        <v>99</v>
      </c>
      <c r="C39" s="59"/>
      <c r="D39" s="59"/>
      <c r="E39" s="59"/>
    </row>
    <row r="40" spans="1:5" ht="12.75">
      <c r="A40" s="388"/>
      <c r="B40" s="58" t="s">
        <v>100</v>
      </c>
      <c r="C40" s="59"/>
      <c r="D40" s="59"/>
      <c r="E40" s="59"/>
    </row>
    <row r="41" spans="1:5" ht="12.75">
      <c r="A41" s="388"/>
      <c r="B41" s="58" t="s">
        <v>101</v>
      </c>
      <c r="C41" s="59"/>
      <c r="D41" s="59"/>
      <c r="E41" s="59"/>
    </row>
    <row r="42" spans="1:5" ht="25.5">
      <c r="A42" s="388"/>
      <c r="B42" s="58" t="s">
        <v>102</v>
      </c>
      <c r="C42" s="59"/>
      <c r="D42" s="59"/>
      <c r="E42" s="59"/>
    </row>
    <row r="43" spans="1:5" ht="12.75">
      <c r="A43" s="389"/>
      <c r="B43" s="58" t="s">
        <v>103</v>
      </c>
      <c r="C43" s="59"/>
      <c r="D43" s="59"/>
      <c r="E43" s="59"/>
    </row>
    <row r="44" spans="1:5" ht="17.25" customHeight="1">
      <c r="A44" s="387" t="s">
        <v>104</v>
      </c>
      <c r="B44" s="58" t="s">
        <v>105</v>
      </c>
      <c r="C44" s="59"/>
      <c r="D44" s="59"/>
      <c r="E44" s="59"/>
    </row>
    <row r="45" spans="1:5" ht="12.75">
      <c r="A45" s="390"/>
      <c r="B45" s="58" t="s">
        <v>106</v>
      </c>
      <c r="C45" s="59"/>
      <c r="D45" s="59"/>
      <c r="E45" s="59"/>
    </row>
    <row r="46" spans="1:5" ht="12.75">
      <c r="A46" s="390"/>
      <c r="B46" s="58" t="s">
        <v>107</v>
      </c>
      <c r="C46" s="59"/>
      <c r="D46" s="59"/>
      <c r="E46" s="59"/>
    </row>
    <row r="47" spans="1:5" ht="12.75">
      <c r="A47" s="390"/>
      <c r="B47" s="58" t="s">
        <v>108</v>
      </c>
      <c r="C47" s="59"/>
      <c r="D47" s="59"/>
      <c r="E47" s="59"/>
    </row>
    <row r="48" spans="1:5" ht="12.75">
      <c r="A48" s="389"/>
      <c r="B48" s="58" t="s">
        <v>109</v>
      </c>
      <c r="C48" s="59"/>
      <c r="D48" s="59"/>
      <c r="E48" s="59"/>
    </row>
    <row r="49" spans="1:5" ht="12.75">
      <c r="A49" s="387" t="s">
        <v>110</v>
      </c>
      <c r="B49" s="58" t="s">
        <v>111</v>
      </c>
      <c r="C49" s="59"/>
      <c r="D49" s="59"/>
      <c r="E49" s="59"/>
    </row>
    <row r="50" spans="1:5" ht="12.75">
      <c r="A50" s="390"/>
      <c r="B50" s="58" t="s">
        <v>112</v>
      </c>
      <c r="C50" s="59"/>
      <c r="D50" s="59"/>
      <c r="E50" s="59"/>
    </row>
    <row r="51" spans="1:5" ht="12.75">
      <c r="A51" s="390"/>
      <c r="B51" s="58" t="s">
        <v>113</v>
      </c>
      <c r="C51" s="59"/>
      <c r="D51" s="59"/>
      <c r="E51" s="59"/>
    </row>
    <row r="52" spans="1:5" ht="12.75">
      <c r="A52" s="390"/>
      <c r="B52" s="58" t="s">
        <v>114</v>
      </c>
      <c r="C52" s="59"/>
      <c r="D52" s="59"/>
      <c r="E52" s="59"/>
    </row>
    <row r="53" spans="1:5" ht="12.75">
      <c r="A53" s="390"/>
      <c r="B53" s="58" t="s">
        <v>115</v>
      </c>
      <c r="C53" s="59"/>
      <c r="D53" s="59"/>
      <c r="E53" s="59"/>
    </row>
    <row r="54" spans="1:5" ht="12.75">
      <c r="A54" s="390"/>
      <c r="B54" s="58" t="s">
        <v>116</v>
      </c>
      <c r="C54" s="59"/>
      <c r="D54" s="59"/>
      <c r="E54" s="59"/>
    </row>
    <row r="55" spans="1:5" ht="12.75">
      <c r="A55" s="390"/>
      <c r="B55" s="58" t="s">
        <v>117</v>
      </c>
      <c r="C55" s="59"/>
      <c r="D55" s="59"/>
      <c r="E55" s="59"/>
    </row>
    <row r="56" spans="1:5" ht="12.75">
      <c r="A56" s="389"/>
      <c r="B56" s="58" t="s">
        <v>118</v>
      </c>
      <c r="C56" s="59"/>
      <c r="D56" s="59"/>
      <c r="E56" s="59"/>
    </row>
    <row r="57" spans="1:5" ht="12.75">
      <c r="A57" s="387" t="s">
        <v>119</v>
      </c>
      <c r="B57" s="58" t="s">
        <v>120</v>
      </c>
      <c r="C57" s="59"/>
      <c r="D57" s="59"/>
      <c r="E57" s="59"/>
    </row>
    <row r="58" spans="1:5" ht="12.75">
      <c r="A58" s="390"/>
      <c r="B58" s="58" t="s">
        <v>121</v>
      </c>
      <c r="C58" s="59"/>
      <c r="D58" s="59"/>
      <c r="E58" s="59"/>
    </row>
    <row r="59" spans="1:5" ht="12.75">
      <c r="A59" s="390"/>
      <c r="B59" s="58" t="s">
        <v>122</v>
      </c>
      <c r="C59" s="59"/>
      <c r="D59" s="59"/>
      <c r="E59" s="59"/>
    </row>
    <row r="60" spans="1:5" ht="12.75">
      <c r="A60" s="390"/>
      <c r="B60" s="58" t="s">
        <v>123</v>
      </c>
      <c r="C60" s="59"/>
      <c r="D60" s="59"/>
      <c r="E60" s="59"/>
    </row>
    <row r="61" spans="1:5" ht="12.75">
      <c r="A61" s="390"/>
      <c r="B61" s="58" t="s">
        <v>124</v>
      </c>
      <c r="C61" s="59"/>
      <c r="D61" s="59"/>
      <c r="E61" s="59"/>
    </row>
    <row r="62" spans="1:5" ht="12.75">
      <c r="A62" s="390"/>
      <c r="B62" s="58" t="s">
        <v>125</v>
      </c>
      <c r="C62" s="59"/>
      <c r="D62" s="59"/>
      <c r="E62" s="59"/>
    </row>
    <row r="63" spans="1:5" ht="12.75">
      <c r="A63" s="390"/>
      <c r="B63" s="58" t="s">
        <v>126</v>
      </c>
      <c r="C63" s="59"/>
      <c r="D63" s="59"/>
      <c r="E63" s="59"/>
    </row>
    <row r="64" spans="1:5" ht="12.75">
      <c r="A64" s="390"/>
      <c r="B64" s="60" t="s">
        <v>127</v>
      </c>
      <c r="C64" s="59"/>
      <c r="D64" s="59"/>
      <c r="E64" s="59"/>
    </row>
    <row r="65" spans="1:5" ht="12.75">
      <c r="A65" s="390"/>
      <c r="B65" s="58" t="s">
        <v>128</v>
      </c>
      <c r="C65" s="59"/>
      <c r="D65" s="59"/>
      <c r="E65" s="59"/>
    </row>
    <row r="66" spans="1:5" ht="12.75">
      <c r="A66" s="390"/>
      <c r="B66" s="60" t="s">
        <v>129</v>
      </c>
      <c r="C66" s="59"/>
      <c r="D66" s="59"/>
      <c r="E66" s="59"/>
    </row>
    <row r="67" spans="1:5" ht="12.75">
      <c r="A67" s="390"/>
      <c r="B67" s="60" t="s">
        <v>130</v>
      </c>
      <c r="C67" s="59"/>
      <c r="D67" s="59"/>
      <c r="E67" s="59"/>
    </row>
    <row r="68" spans="1:5" ht="12.75">
      <c r="A68" s="390"/>
      <c r="B68" s="60" t="s">
        <v>131</v>
      </c>
      <c r="C68" s="59"/>
      <c r="D68" s="59"/>
      <c r="E68" s="59"/>
    </row>
    <row r="69" spans="1:5" ht="12.75">
      <c r="A69" s="390"/>
      <c r="B69" s="60" t="s">
        <v>132</v>
      </c>
      <c r="C69" s="59"/>
      <c r="D69" s="59"/>
      <c r="E69" s="59"/>
    </row>
    <row r="70" spans="1:5" ht="12.75">
      <c r="A70" s="390"/>
      <c r="B70" s="60" t="s">
        <v>133</v>
      </c>
      <c r="C70" s="59"/>
      <c r="D70" s="59"/>
      <c r="E70" s="59"/>
    </row>
    <row r="71" spans="1:5" ht="12.75">
      <c r="A71" s="391"/>
      <c r="B71" s="60" t="s">
        <v>134</v>
      </c>
      <c r="C71" s="59"/>
      <c r="D71" s="59"/>
      <c r="E71" s="59"/>
    </row>
    <row r="72" spans="1:5" ht="14.25" customHeight="1">
      <c r="A72" s="387" t="s">
        <v>135</v>
      </c>
      <c r="B72" s="60" t="s">
        <v>136</v>
      </c>
      <c r="C72" s="59"/>
      <c r="D72" s="59"/>
      <c r="E72" s="59"/>
    </row>
    <row r="73" spans="1:5" ht="12.75">
      <c r="A73" s="390"/>
      <c r="B73" s="51" t="s">
        <v>137</v>
      </c>
      <c r="C73" s="59"/>
      <c r="D73" s="59"/>
      <c r="E73" s="59"/>
    </row>
    <row r="74" spans="1:5" ht="12.75">
      <c r="A74" s="390"/>
      <c r="B74" s="58" t="s">
        <v>138</v>
      </c>
      <c r="C74" s="59"/>
      <c r="D74" s="59"/>
      <c r="E74" s="59"/>
    </row>
    <row r="75" spans="1:5" ht="12.75">
      <c r="A75" s="390"/>
      <c r="B75" s="58" t="s">
        <v>139</v>
      </c>
      <c r="C75" s="59"/>
      <c r="D75" s="59"/>
      <c r="E75" s="59"/>
    </row>
    <row r="76" spans="1:5" ht="12.75">
      <c r="A76" s="390"/>
      <c r="B76" s="58" t="s">
        <v>140</v>
      </c>
      <c r="C76" s="59"/>
      <c r="D76" s="59"/>
      <c r="E76" s="59"/>
    </row>
    <row r="77" spans="1:5" ht="25.5">
      <c r="A77" s="390"/>
      <c r="B77" s="58" t="s">
        <v>141</v>
      </c>
      <c r="C77" s="59"/>
      <c r="D77" s="59"/>
      <c r="E77" s="59"/>
    </row>
    <row r="78" spans="1:5" ht="12.75">
      <c r="A78" s="390"/>
      <c r="B78" s="58" t="s">
        <v>142</v>
      </c>
      <c r="C78" s="59"/>
      <c r="D78" s="59"/>
      <c r="E78" s="59"/>
    </row>
    <row r="79" spans="1:5" ht="12.75">
      <c r="A79" s="390"/>
      <c r="B79" s="58" t="s">
        <v>143</v>
      </c>
      <c r="C79" s="59"/>
      <c r="D79" s="59"/>
      <c r="E79" s="59"/>
    </row>
    <row r="80" spans="1:5" ht="12.75">
      <c r="A80" s="390"/>
      <c r="B80" s="58" t="s">
        <v>144</v>
      </c>
      <c r="C80" s="59"/>
      <c r="D80" s="59"/>
      <c r="E80" s="59"/>
    </row>
    <row r="81" spans="1:5" ht="25.5">
      <c r="A81" s="390"/>
      <c r="B81" s="58" t="s">
        <v>145</v>
      </c>
      <c r="C81" s="59"/>
      <c r="D81" s="59"/>
      <c r="E81" s="59"/>
    </row>
    <row r="82" spans="1:5" ht="12.75">
      <c r="A82" s="390"/>
      <c r="B82" s="58" t="s">
        <v>238</v>
      </c>
      <c r="C82" s="59"/>
      <c r="D82" s="59"/>
      <c r="E82" s="59"/>
    </row>
    <row r="83" spans="1:5" ht="12.75">
      <c r="A83" s="391"/>
      <c r="B83" s="58" t="s">
        <v>146</v>
      </c>
      <c r="C83" s="59"/>
      <c r="D83" s="59"/>
      <c r="E83" s="59"/>
    </row>
    <row r="84" spans="1:5" ht="12.75">
      <c r="A84" s="392" t="s">
        <v>147</v>
      </c>
      <c r="B84" s="60" t="s">
        <v>148</v>
      </c>
      <c r="C84" s="59"/>
      <c r="D84" s="59"/>
      <c r="E84" s="59"/>
    </row>
    <row r="85" spans="1:5" ht="12.75">
      <c r="A85" s="392"/>
      <c r="B85" s="60" t="s">
        <v>149</v>
      </c>
      <c r="C85" s="59"/>
      <c r="D85" s="59"/>
      <c r="E85" s="59"/>
    </row>
    <row r="86" spans="1:5" ht="12.75">
      <c r="A86" s="392"/>
      <c r="B86" s="58" t="s">
        <v>150</v>
      </c>
      <c r="C86" s="59"/>
      <c r="D86" s="59"/>
      <c r="E86" s="59"/>
    </row>
    <row r="87" spans="1:5" ht="12.75">
      <c r="A87" s="392"/>
      <c r="B87" s="58" t="s">
        <v>151</v>
      </c>
      <c r="C87" s="59"/>
      <c r="D87" s="59"/>
      <c r="E87" s="59"/>
    </row>
    <row r="88" spans="1:5" ht="12.75">
      <c r="A88" s="392"/>
      <c r="B88" s="58" t="s">
        <v>152</v>
      </c>
      <c r="C88" s="59"/>
      <c r="D88" s="59"/>
      <c r="E88" s="59"/>
    </row>
    <row r="89" spans="1:5" ht="12.75">
      <c r="A89" s="387" t="s">
        <v>153</v>
      </c>
      <c r="B89" s="60" t="s">
        <v>154</v>
      </c>
      <c r="C89" s="59"/>
      <c r="D89" s="59"/>
      <c r="E89" s="59"/>
    </row>
    <row r="90" spans="1:5" ht="12.75">
      <c r="A90" s="390"/>
      <c r="B90" s="60" t="s">
        <v>155</v>
      </c>
      <c r="C90" s="59"/>
      <c r="D90" s="59"/>
      <c r="E90" s="59"/>
    </row>
    <row r="91" spans="1:5" ht="12.75">
      <c r="A91" s="390"/>
      <c r="B91" s="60" t="s">
        <v>156</v>
      </c>
      <c r="C91" s="59"/>
      <c r="D91" s="59"/>
      <c r="E91" s="59"/>
    </row>
    <row r="92" spans="1:5" ht="12.75">
      <c r="A92" s="390"/>
      <c r="B92" s="60" t="s">
        <v>157</v>
      </c>
      <c r="C92" s="59"/>
      <c r="D92" s="59"/>
      <c r="E92" s="59"/>
    </row>
    <row r="93" spans="1:5" ht="12.75">
      <c r="A93" s="390"/>
      <c r="B93" s="60" t="s">
        <v>158</v>
      </c>
      <c r="C93" s="59"/>
      <c r="D93" s="59"/>
      <c r="E93" s="59"/>
    </row>
    <row r="94" spans="1:5" ht="12.75">
      <c r="A94" s="390"/>
      <c r="B94" s="60" t="s">
        <v>159</v>
      </c>
      <c r="C94" s="59"/>
      <c r="D94" s="59"/>
      <c r="E94" s="59"/>
    </row>
    <row r="95" spans="1:5" ht="12.75">
      <c r="A95" s="391"/>
      <c r="B95" s="51" t="s">
        <v>160</v>
      </c>
      <c r="C95" s="59"/>
      <c r="D95" s="59"/>
      <c r="E95" s="59"/>
    </row>
    <row r="96" spans="1:5" ht="15.75">
      <c r="A96" s="121"/>
      <c r="B96" s="131" t="s">
        <v>161</v>
      </c>
      <c r="C96" s="64"/>
      <c r="D96" s="64"/>
      <c r="E96" s="64"/>
    </row>
  </sheetData>
  <sheetProtection/>
  <mergeCells count="13">
    <mergeCell ref="G2:H3"/>
    <mergeCell ref="A89:A95"/>
    <mergeCell ref="A1:E1"/>
    <mergeCell ref="A5:A8"/>
    <mergeCell ref="A9:A21"/>
    <mergeCell ref="A22:A27"/>
    <mergeCell ref="A28:A30"/>
    <mergeCell ref="A31:A43"/>
    <mergeCell ref="A44:A48"/>
    <mergeCell ref="A49:A56"/>
    <mergeCell ref="A57:A71"/>
    <mergeCell ref="A72:A83"/>
    <mergeCell ref="A84:A88"/>
  </mergeCells>
  <printOptions/>
  <pageMargins left="0.11811023622047245" right="0.11811023622047245" top="0.15748031496062992" bottom="0.35433070866141736" header="0.31496062992125984" footer="0.31496062992125984"/>
  <pageSetup fitToHeight="1" fitToWidth="1" horizontalDpi="600" verticalDpi="600" orientation="portrait" paperSize="9" scale="58" r:id="rId1"/>
  <headerFooter>
    <oddFooter>&amp;L&amp;F &amp;A &amp;R&amp;D,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J7" sqref="J7"/>
    </sheetView>
  </sheetViews>
  <sheetFormatPr defaultColWidth="12.7109375" defaultRowHeight="12.75"/>
  <cols>
    <col min="1" max="1" width="25.421875" style="67" customWidth="1"/>
    <col min="2" max="2" width="12.7109375" style="67" customWidth="1"/>
    <col min="3" max="3" width="27.7109375" style="67" customWidth="1"/>
    <col min="4" max="5" width="12.7109375" style="67" customWidth="1"/>
    <col min="6" max="6" width="13.421875" style="67" customWidth="1"/>
    <col min="7" max="7" width="1.7109375" style="67" customWidth="1"/>
    <col min="8" max="8" width="9.140625" style="67" customWidth="1"/>
    <col min="9" max="9" width="11.8515625" style="67" customWidth="1"/>
    <col min="10" max="254" width="9.140625" style="67" customWidth="1"/>
    <col min="255" max="255" width="34.00390625" style="67" bestFit="1" customWidth="1"/>
    <col min="256" max="16384" width="12.7109375" style="67" customWidth="1"/>
  </cols>
  <sheetData>
    <row r="1" spans="1:7" ht="21.75" thickTop="1">
      <c r="A1" s="404" t="s">
        <v>199</v>
      </c>
      <c r="B1" s="405"/>
      <c r="C1" s="405"/>
      <c r="D1" s="405"/>
      <c r="E1" s="405"/>
      <c r="F1" s="406"/>
      <c r="G1" s="66"/>
    </row>
    <row r="2" spans="1:9" ht="15.75">
      <c r="A2" s="407"/>
      <c r="B2" s="408"/>
      <c r="C2" s="408"/>
      <c r="D2" s="408"/>
      <c r="E2" s="408"/>
      <c r="F2" s="408"/>
      <c r="G2" s="68"/>
      <c r="I2" s="130" t="s">
        <v>174</v>
      </c>
    </row>
    <row r="3" spans="1:9" ht="12.75">
      <c r="A3" s="71" t="s">
        <v>200</v>
      </c>
      <c r="B3" s="409"/>
      <c r="C3" s="410"/>
      <c r="D3" s="410"/>
      <c r="E3" s="410"/>
      <c r="F3" s="411"/>
      <c r="G3" s="68"/>
      <c r="I3" s="124" t="s">
        <v>226</v>
      </c>
    </row>
    <row r="4" spans="1:9" ht="12.75">
      <c r="A4" s="71"/>
      <c r="B4" s="72"/>
      <c r="C4" s="72"/>
      <c r="D4" s="72"/>
      <c r="E4" s="72"/>
      <c r="F4" s="72"/>
      <c r="G4" s="68"/>
      <c r="I4" s="125" t="s">
        <v>227</v>
      </c>
    </row>
    <row r="5" spans="1:7" ht="25.5">
      <c r="A5" s="73" t="s">
        <v>201</v>
      </c>
      <c r="B5" s="412">
        <f>'Budget creation'!B6:D6</f>
        <v>0</v>
      </c>
      <c r="C5" s="413"/>
      <c r="D5" s="413"/>
      <c r="E5" s="413"/>
      <c r="F5" s="414"/>
      <c r="G5" s="68"/>
    </row>
    <row r="6" spans="1:7" ht="12.75" customHeight="1">
      <c r="A6" s="71"/>
      <c r="B6" s="415"/>
      <c r="C6" s="416"/>
      <c r="D6" s="416"/>
      <c r="E6" s="416"/>
      <c r="F6" s="417"/>
      <c r="G6" s="68"/>
    </row>
    <row r="7" spans="1:7" ht="12.75">
      <c r="A7" s="71"/>
      <c r="B7" s="418"/>
      <c r="C7" s="419"/>
      <c r="D7" s="419"/>
      <c r="E7" s="419"/>
      <c r="F7" s="420"/>
      <c r="G7" s="68"/>
    </row>
    <row r="8" spans="1:7" ht="12.75">
      <c r="A8" s="71"/>
      <c r="B8" s="72"/>
      <c r="C8" s="72"/>
      <c r="D8" s="72"/>
      <c r="E8" s="72"/>
      <c r="F8" s="72"/>
      <c r="G8" s="68"/>
    </row>
    <row r="9" spans="1:7" ht="12.75">
      <c r="A9" s="71" t="s">
        <v>202</v>
      </c>
      <c r="B9" s="421">
        <f>'Budget creation'!B11:D11</f>
        <v>0</v>
      </c>
      <c r="C9" s="422"/>
      <c r="D9" s="422"/>
      <c r="E9" s="422"/>
      <c r="F9" s="423"/>
      <c r="G9" s="68"/>
    </row>
    <row r="10" spans="1:7" ht="12.75">
      <c r="A10" s="71"/>
      <c r="B10" s="424"/>
      <c r="C10" s="425"/>
      <c r="D10" s="425"/>
      <c r="E10" s="425"/>
      <c r="F10" s="426"/>
      <c r="G10" s="68"/>
    </row>
    <row r="11" spans="1:7" ht="12.75">
      <c r="A11" s="71"/>
      <c r="B11" s="74"/>
      <c r="C11" s="74"/>
      <c r="D11" s="74"/>
      <c r="E11" s="74"/>
      <c r="F11" s="74"/>
      <c r="G11" s="68"/>
    </row>
    <row r="12" spans="1:7" ht="12.75">
      <c r="A12" s="71" t="s">
        <v>203</v>
      </c>
      <c r="B12" s="395" t="s">
        <v>225</v>
      </c>
      <c r="C12" s="396"/>
      <c r="D12" s="396"/>
      <c r="E12" s="396"/>
      <c r="F12" s="397"/>
      <c r="G12" s="68"/>
    </row>
    <row r="13" spans="1:7" ht="12.75">
      <c r="A13" s="75"/>
      <c r="B13" s="398"/>
      <c r="C13" s="399"/>
      <c r="D13" s="399"/>
      <c r="E13" s="399"/>
      <c r="F13" s="400"/>
      <c r="G13" s="68"/>
    </row>
    <row r="14" spans="1:7" ht="12.75">
      <c r="A14" s="76"/>
      <c r="B14" s="401"/>
      <c r="C14" s="402"/>
      <c r="D14" s="402"/>
      <c r="E14" s="402"/>
      <c r="F14" s="403"/>
      <c r="G14" s="68"/>
    </row>
    <row r="15" spans="1:7" ht="12.75">
      <c r="A15" s="76"/>
      <c r="B15" s="77"/>
      <c r="C15" s="77"/>
      <c r="D15" s="77"/>
      <c r="E15" s="77"/>
      <c r="F15" s="77"/>
      <c r="G15" s="68"/>
    </row>
    <row r="16" spans="1:7" ht="12.75" customHeight="1">
      <c r="A16" s="76"/>
      <c r="B16" s="77"/>
      <c r="C16" s="77"/>
      <c r="D16" s="77"/>
      <c r="E16" s="77"/>
      <c r="F16" s="77"/>
      <c r="G16" s="68"/>
    </row>
    <row r="17" spans="1:7" ht="12.75">
      <c r="A17" s="76"/>
      <c r="B17" s="78" t="s">
        <v>204</v>
      </c>
      <c r="C17" s="79"/>
      <c r="D17" s="80" t="s">
        <v>205</v>
      </c>
      <c r="E17" s="80" t="s">
        <v>206</v>
      </c>
      <c r="F17" s="104" t="s">
        <v>221</v>
      </c>
      <c r="G17" s="68"/>
    </row>
    <row r="18" spans="1:7" ht="12.75" customHeight="1">
      <c r="A18" s="81"/>
      <c r="C18" s="82"/>
      <c r="D18" s="82"/>
      <c r="E18" s="83"/>
      <c r="F18" s="105"/>
      <c r="G18" s="68"/>
    </row>
    <row r="19" spans="1:7" ht="12.75" customHeight="1">
      <c r="A19" s="81"/>
      <c r="B19" s="87" t="s">
        <v>247</v>
      </c>
      <c r="C19" s="84"/>
      <c r="D19" s="101">
        <f>'Budget creation'!H7</f>
        <v>0</v>
      </c>
      <c r="E19" s="85"/>
      <c r="F19" s="112"/>
      <c r="G19" s="68"/>
    </row>
    <row r="20" spans="1:7" ht="12.75" customHeight="1">
      <c r="A20" s="81"/>
      <c r="B20" s="67" t="s">
        <v>248</v>
      </c>
      <c r="C20" s="82"/>
      <c r="D20" s="82"/>
      <c r="E20" s="83"/>
      <c r="F20" s="106"/>
      <c r="G20" s="68"/>
    </row>
    <row r="21" spans="1:7" ht="12.75" customHeight="1">
      <c r="A21" s="81"/>
      <c r="C21" s="82"/>
      <c r="D21" s="82"/>
      <c r="E21" s="83"/>
      <c r="F21" s="106"/>
      <c r="G21" s="68"/>
    </row>
    <row r="22" spans="1:7" ht="12.75">
      <c r="A22" s="81"/>
      <c r="B22" s="86" t="s">
        <v>218</v>
      </c>
      <c r="C22" s="70"/>
      <c r="D22" s="70"/>
      <c r="E22" s="83"/>
      <c r="F22" s="107">
        <f>'Budget creation'!E58</f>
        <v>0</v>
      </c>
      <c r="G22" s="68"/>
    </row>
    <row r="23" spans="1:7" ht="12.75">
      <c r="A23" s="76"/>
      <c r="B23" s="89" t="s">
        <v>219</v>
      </c>
      <c r="C23" s="88"/>
      <c r="D23" s="88"/>
      <c r="E23" s="70"/>
      <c r="F23" s="107">
        <f>'Budget creation'!F73</f>
        <v>0</v>
      </c>
      <c r="G23" s="68"/>
    </row>
    <row r="24" spans="1:7" ht="12.75">
      <c r="A24" s="76"/>
      <c r="B24" s="88"/>
      <c r="C24" s="70"/>
      <c r="D24" s="70"/>
      <c r="E24" s="70"/>
      <c r="F24" s="106"/>
      <c r="G24" s="68"/>
    </row>
    <row r="25" spans="1:7" ht="12.75">
      <c r="A25" s="76"/>
      <c r="B25" s="88"/>
      <c r="C25" s="70"/>
      <c r="D25" s="70"/>
      <c r="E25" s="70"/>
      <c r="F25" s="106"/>
      <c r="G25" s="68"/>
    </row>
    <row r="26" spans="1:7" ht="13.5" thickBot="1">
      <c r="A26" s="76"/>
      <c r="B26" s="89" t="s">
        <v>207</v>
      </c>
      <c r="C26" s="70"/>
      <c r="D26" s="70"/>
      <c r="E26" s="70"/>
      <c r="F26" s="108">
        <f>F19-(F22+F23)</f>
        <v>0</v>
      </c>
      <c r="G26" s="68"/>
    </row>
    <row r="27" spans="1:7" ht="13.5" thickTop="1">
      <c r="A27" s="71"/>
      <c r="B27" s="70"/>
      <c r="C27" s="70"/>
      <c r="D27" s="70"/>
      <c r="E27" s="70"/>
      <c r="F27" s="109"/>
      <c r="G27" s="68"/>
    </row>
    <row r="28" spans="1:7" ht="12.75">
      <c r="A28" s="69"/>
      <c r="B28" s="70"/>
      <c r="C28" s="70"/>
      <c r="D28" s="70"/>
      <c r="E28" s="70"/>
      <c r="F28" s="109"/>
      <c r="G28" s="68"/>
    </row>
    <row r="29" spans="1:7" ht="13.5" thickBot="1">
      <c r="A29" s="71" t="s">
        <v>208</v>
      </c>
      <c r="B29" s="90"/>
      <c r="C29" s="90"/>
      <c r="D29" s="90"/>
      <c r="E29" s="90"/>
      <c r="F29" s="110"/>
      <c r="G29" s="68"/>
    </row>
    <row r="30" spans="1:7" ht="12.75">
      <c r="A30" s="102">
        <f>'Budget creation'!B7</f>
        <v>0</v>
      </c>
      <c r="B30" s="70"/>
      <c r="C30" s="70"/>
      <c r="D30" s="70"/>
      <c r="E30" s="70"/>
      <c r="F30" s="109" t="s">
        <v>209</v>
      </c>
      <c r="G30" s="68"/>
    </row>
    <row r="31" spans="1:7" ht="12.75">
      <c r="A31" s="71"/>
      <c r="B31" s="70"/>
      <c r="C31" s="70"/>
      <c r="D31" s="70"/>
      <c r="E31" s="70"/>
      <c r="F31" s="109"/>
      <c r="G31" s="68"/>
    </row>
    <row r="32" spans="1:7" ht="12.75">
      <c r="A32" s="91"/>
      <c r="B32" s="70"/>
      <c r="C32" s="70"/>
      <c r="D32" s="70"/>
      <c r="E32" s="70"/>
      <c r="F32" s="109"/>
      <c r="G32" s="68"/>
    </row>
    <row r="33" spans="1:7" ht="12.75">
      <c r="A33" s="91"/>
      <c r="B33" s="70"/>
      <c r="C33" s="70"/>
      <c r="D33" s="70"/>
      <c r="E33" s="70"/>
      <c r="F33" s="109"/>
      <c r="G33" s="68"/>
    </row>
    <row r="34" spans="1:7" ht="13.5" thickBot="1">
      <c r="A34" s="97" t="s">
        <v>217</v>
      </c>
      <c r="B34" s="98"/>
      <c r="C34" s="90"/>
      <c r="D34" s="90"/>
      <c r="E34" s="90"/>
      <c r="F34" s="110"/>
      <c r="G34" s="68"/>
    </row>
    <row r="35" spans="1:7" ht="12.75">
      <c r="A35" s="99"/>
      <c r="B35" s="100"/>
      <c r="C35" s="70"/>
      <c r="D35" s="70"/>
      <c r="E35" s="70"/>
      <c r="F35" s="109" t="s">
        <v>209</v>
      </c>
      <c r="G35" s="68"/>
    </row>
    <row r="36" spans="1:7" ht="12.75">
      <c r="A36" s="103">
        <f>'Budget creation'!B8</f>
        <v>0</v>
      </c>
      <c r="B36" s="70"/>
      <c r="C36" s="70"/>
      <c r="D36" s="70"/>
      <c r="E36" s="70"/>
      <c r="F36" s="70"/>
      <c r="G36" s="68"/>
    </row>
    <row r="37" spans="1:7" ht="13.5" thickBot="1">
      <c r="A37" s="69"/>
      <c r="G37" s="68"/>
    </row>
    <row r="38" spans="1:7" ht="13.5" thickBot="1">
      <c r="A38" s="92"/>
      <c r="B38" s="93"/>
      <c r="C38" s="93"/>
      <c r="D38" s="93"/>
      <c r="E38" s="94" t="s">
        <v>210</v>
      </c>
      <c r="F38" s="113"/>
      <c r="G38" s="95"/>
    </row>
    <row r="39" ht="13.5" thickTop="1"/>
    <row r="40" ht="12.75">
      <c r="A40" s="96" t="s">
        <v>211</v>
      </c>
    </row>
    <row r="41" ht="12.75">
      <c r="A41" s="67" t="s">
        <v>212</v>
      </c>
    </row>
    <row r="42" ht="12.75">
      <c r="A42" s="67" t="s">
        <v>213</v>
      </c>
    </row>
    <row r="43" ht="12.75">
      <c r="A43" s="67" t="s">
        <v>214</v>
      </c>
    </row>
    <row r="44" ht="12" customHeight="1">
      <c r="A44" s="67" t="s">
        <v>215</v>
      </c>
    </row>
    <row r="45" ht="12.75">
      <c r="A45" s="67" t="s">
        <v>216</v>
      </c>
    </row>
  </sheetData>
  <sheetProtection/>
  <mergeCells count="6">
    <mergeCell ref="B12:F14"/>
    <mergeCell ref="A1:F1"/>
    <mergeCell ref="A2:F2"/>
    <mergeCell ref="B3:F3"/>
    <mergeCell ref="B5:F7"/>
    <mergeCell ref="B9:F10"/>
  </mergeCells>
  <conditionalFormatting sqref="F26">
    <cfRule type="cellIs" priority="1" dxfId="0" operator="lessThan">
      <formula>0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cellComments="asDisplayed" horizontalDpi="600" verticalDpi="600" orientation="portrait" paperSize="9" scale="62" r:id="rId3"/>
  <headerFooter alignWithMargins="0">
    <oddFooter>&amp;L&amp;8&amp;D &amp;T&amp;R&amp;8&amp;F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8.57421875" style="17" customWidth="1"/>
    <col min="2" max="4" width="15.28125" style="17" customWidth="1"/>
    <col min="5" max="16384" width="9.140625" style="17" customWidth="1"/>
  </cols>
  <sheetData>
    <row r="1" ht="15.75">
      <c r="A1" s="18" t="s">
        <v>34</v>
      </c>
    </row>
    <row r="2" ht="13.5" thickBot="1">
      <c r="A2" s="19"/>
    </row>
    <row r="3" spans="1:4" ht="39" thickBot="1">
      <c r="A3" s="20" t="s">
        <v>35</v>
      </c>
      <c r="B3" s="21" t="s">
        <v>36</v>
      </c>
      <c r="C3" s="22" t="s">
        <v>37</v>
      </c>
      <c r="D3" s="23" t="s">
        <v>38</v>
      </c>
    </row>
    <row r="4" spans="1:4" ht="12.75">
      <c r="A4" s="24" t="s">
        <v>39</v>
      </c>
      <c r="B4" s="25">
        <f>'Budget creation'!H6</f>
        <v>0</v>
      </c>
      <c r="C4" s="26">
        <v>15075</v>
      </c>
      <c r="D4" s="27">
        <f>B4/C4-1</f>
        <v>-1</v>
      </c>
    </row>
    <row r="5" spans="1:4" ht="12.75">
      <c r="A5" s="28" t="s">
        <v>40</v>
      </c>
      <c r="B5" s="29" t="e">
        <f>'Budget creation'!#REF!+'Budget creation'!D68</f>
        <v>#REF!</v>
      </c>
      <c r="C5" s="30">
        <v>4440</v>
      </c>
      <c r="D5" s="31" t="e">
        <f>B5/C5-1</f>
        <v>#REF!</v>
      </c>
    </row>
    <row r="6" spans="1:4" ht="13.5" thickBot="1">
      <c r="A6" s="32" t="s">
        <v>41</v>
      </c>
      <c r="B6" s="33">
        <f>'Budget creation'!F73</f>
        <v>0</v>
      </c>
      <c r="C6" s="34">
        <v>17733.6</v>
      </c>
      <c r="D6" s="35">
        <f>B6/C6-1</f>
        <v>-1</v>
      </c>
    </row>
    <row r="10" spans="1:3" ht="12.75">
      <c r="A10" s="37" t="s">
        <v>42</v>
      </c>
      <c r="B10" s="9"/>
      <c r="C10" s="36" t="s">
        <v>43</v>
      </c>
    </row>
    <row r="11" ht="12.75">
      <c r="A11" s="17" t="s">
        <v>47</v>
      </c>
    </row>
  </sheetData>
  <sheetProtection/>
  <dataValidations count="1">
    <dataValidation type="list" allowBlank="1" showInputMessage="1" showErrorMessage="1" sqref="C10">
      <formula1>CurrencyType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1">
      <selection activeCell="H3" sqref="H3:H4"/>
    </sheetView>
  </sheetViews>
  <sheetFormatPr defaultColWidth="9.140625" defaultRowHeight="12.75"/>
  <cols>
    <col min="1" max="1" width="13.140625" style="4" bestFit="1" customWidth="1"/>
    <col min="2" max="2" width="6.7109375" style="8" bestFit="1" customWidth="1"/>
    <col min="3" max="3" width="11.421875" style="15" bestFit="1" customWidth="1"/>
    <col min="4" max="4" width="11.421875" style="15" customWidth="1"/>
    <col min="5" max="5" width="11.421875" style="3" bestFit="1" customWidth="1"/>
    <col min="6" max="6" width="12.7109375" style="3" bestFit="1" customWidth="1"/>
    <col min="7" max="7" width="17.7109375" style="3" bestFit="1" customWidth="1"/>
    <col min="8" max="8" width="42.00390625" style="3" customWidth="1"/>
    <col min="9" max="16384" width="9.140625" style="4" customWidth="1"/>
  </cols>
  <sheetData>
    <row r="1" spans="1:8" ht="13.5" thickBot="1">
      <c r="A1" s="16" t="s">
        <v>6</v>
      </c>
      <c r="B1" s="10"/>
      <c r="C1" s="10"/>
      <c r="D1" s="10"/>
      <c r="E1" s="10"/>
      <c r="F1" s="10"/>
      <c r="G1" s="10"/>
      <c r="H1" s="10"/>
    </row>
    <row r="2" spans="1:8" ht="12.75">
      <c r="A2" s="1" t="s">
        <v>7</v>
      </c>
      <c r="B2" s="2" t="s">
        <v>8</v>
      </c>
      <c r="C2" s="2" t="s">
        <v>21</v>
      </c>
      <c r="D2" s="2" t="s">
        <v>12</v>
      </c>
      <c r="E2" s="2" t="s">
        <v>26</v>
      </c>
      <c r="F2" s="2" t="s">
        <v>20</v>
      </c>
      <c r="G2" s="2" t="s">
        <v>12</v>
      </c>
      <c r="H2" s="2" t="s">
        <v>54</v>
      </c>
    </row>
    <row r="3" spans="1:8" ht="12.75">
      <c r="A3" s="6"/>
      <c r="B3" s="11"/>
      <c r="C3" s="13"/>
      <c r="D3" s="13"/>
      <c r="E3" s="7"/>
      <c r="F3" s="13"/>
      <c r="G3" s="13"/>
      <c r="H3" s="13" t="s">
        <v>51</v>
      </c>
    </row>
    <row r="4" spans="1:8" ht="12.75">
      <c r="A4" s="6" t="s">
        <v>2</v>
      </c>
      <c r="B4" s="12">
        <v>0</v>
      </c>
      <c r="C4" s="13" t="s">
        <v>10</v>
      </c>
      <c r="D4" s="5" t="s">
        <v>43</v>
      </c>
      <c r="E4" s="5" t="s">
        <v>17</v>
      </c>
      <c r="F4" s="13" t="s">
        <v>28</v>
      </c>
      <c r="G4" s="13" t="s">
        <v>13</v>
      </c>
      <c r="H4" s="13" t="s">
        <v>53</v>
      </c>
    </row>
    <row r="5" spans="1:8" ht="12.75">
      <c r="A5" s="6" t="s">
        <v>4</v>
      </c>
      <c r="B5" s="12">
        <f>B4+0.01</f>
        <v>0.01</v>
      </c>
      <c r="C5" s="13" t="s">
        <v>0</v>
      </c>
      <c r="D5" s="5" t="s">
        <v>45</v>
      </c>
      <c r="E5" s="5">
        <v>1</v>
      </c>
      <c r="F5" s="13" t="s">
        <v>31</v>
      </c>
      <c r="G5" s="13" t="s">
        <v>13</v>
      </c>
      <c r="H5" s="13"/>
    </row>
    <row r="6" spans="2:8" ht="12.75">
      <c r="B6" s="12">
        <f aca="true" t="shared" si="0" ref="B6:B69">B5+0.01</f>
        <v>0.02</v>
      </c>
      <c r="C6" s="13" t="s">
        <v>11</v>
      </c>
      <c r="D6" s="5" t="s">
        <v>44</v>
      </c>
      <c r="E6" s="5">
        <v>2</v>
      </c>
      <c r="F6" s="13" t="s">
        <v>32</v>
      </c>
      <c r="G6" s="13" t="s">
        <v>13</v>
      </c>
      <c r="H6" s="13"/>
    </row>
    <row r="7" spans="2:8" ht="12.75">
      <c r="B7" s="12">
        <f t="shared" si="0"/>
        <v>0.03</v>
      </c>
      <c r="C7" s="13" t="s">
        <v>9</v>
      </c>
      <c r="D7" s="5">
        <v>1</v>
      </c>
      <c r="E7" s="5">
        <v>3</v>
      </c>
      <c r="F7" s="13" t="s">
        <v>33</v>
      </c>
      <c r="G7" s="13" t="s">
        <v>13</v>
      </c>
      <c r="H7" s="13"/>
    </row>
    <row r="8" spans="2:8" ht="12.75" customHeight="1">
      <c r="B8" s="12">
        <f t="shared" si="0"/>
        <v>0.04</v>
      </c>
      <c r="C8" s="13"/>
      <c r="D8" s="5">
        <v>1</v>
      </c>
      <c r="E8" s="5">
        <v>4</v>
      </c>
      <c r="F8" s="13" t="s">
        <v>29</v>
      </c>
      <c r="G8" s="13" t="s">
        <v>13</v>
      </c>
      <c r="H8" s="13"/>
    </row>
    <row r="9" spans="2:8" ht="12.75">
      <c r="B9" s="12">
        <f t="shared" si="0"/>
        <v>0.05</v>
      </c>
      <c r="C9" s="13"/>
      <c r="D9" s="5">
        <v>1</v>
      </c>
      <c r="E9" s="5">
        <v>5</v>
      </c>
      <c r="F9" s="13" t="s">
        <v>30</v>
      </c>
      <c r="G9" s="13" t="s">
        <v>13</v>
      </c>
      <c r="H9" s="13"/>
    </row>
    <row r="10" spans="2:8" ht="12.75">
      <c r="B10" s="12">
        <f t="shared" si="0"/>
        <v>0.060000000000000005</v>
      </c>
      <c r="C10" s="13"/>
      <c r="D10" s="5">
        <v>1</v>
      </c>
      <c r="E10" s="5">
        <v>6</v>
      </c>
      <c r="F10" s="13" t="s">
        <v>19</v>
      </c>
      <c r="G10" s="13" t="s">
        <v>14</v>
      </c>
      <c r="H10" s="13"/>
    </row>
    <row r="11" spans="2:8" ht="12.75">
      <c r="B11" s="12">
        <f t="shared" si="0"/>
        <v>0.07</v>
      </c>
      <c r="C11" s="3"/>
      <c r="D11" s="5">
        <v>1</v>
      </c>
      <c r="E11" s="5">
        <v>7</v>
      </c>
      <c r="F11" s="13"/>
      <c r="G11" s="13" t="s">
        <v>15</v>
      </c>
      <c r="H11" s="13"/>
    </row>
    <row r="12" spans="2:8" ht="12.75">
      <c r="B12" s="12">
        <f t="shared" si="0"/>
        <v>0.08</v>
      </c>
      <c r="C12" s="3"/>
      <c r="D12" s="5">
        <v>1</v>
      </c>
      <c r="E12" s="5">
        <v>8</v>
      </c>
      <c r="F12" s="13"/>
      <c r="G12" s="13" t="s">
        <v>13</v>
      </c>
      <c r="H12" s="13"/>
    </row>
    <row r="13" spans="2:8" ht="12.75">
      <c r="B13" s="12">
        <f t="shared" si="0"/>
        <v>0.09</v>
      </c>
      <c r="C13" s="3"/>
      <c r="D13" s="5">
        <v>1</v>
      </c>
      <c r="E13" s="5">
        <v>9</v>
      </c>
      <c r="F13" s="13"/>
      <c r="G13" s="13" t="s">
        <v>13</v>
      </c>
      <c r="H13" s="13"/>
    </row>
    <row r="14" spans="2:8" ht="12.75">
      <c r="B14" s="12">
        <f>B13+0.01</f>
        <v>0.09999999999999999</v>
      </c>
      <c r="C14" s="3"/>
      <c r="D14" s="5">
        <v>1</v>
      </c>
      <c r="E14" s="5">
        <v>10</v>
      </c>
      <c r="F14" s="13"/>
      <c r="G14" s="13" t="s">
        <v>18</v>
      </c>
      <c r="H14" s="13"/>
    </row>
    <row r="15" spans="2:8" ht="12.75">
      <c r="B15" s="12">
        <f t="shared" si="0"/>
        <v>0.10999999999999999</v>
      </c>
      <c r="C15" s="3"/>
      <c r="D15" s="5">
        <v>1</v>
      </c>
      <c r="E15" s="5">
        <v>11</v>
      </c>
      <c r="F15" s="13"/>
      <c r="G15" s="13" t="s">
        <v>13</v>
      </c>
      <c r="H15" s="13"/>
    </row>
    <row r="16" spans="2:8" ht="12.75">
      <c r="B16" s="12">
        <f t="shared" si="0"/>
        <v>0.11999999999999998</v>
      </c>
      <c r="D16" s="5">
        <v>1</v>
      </c>
      <c r="E16" s="5">
        <v>12</v>
      </c>
      <c r="F16" s="13"/>
      <c r="G16" s="13" t="s">
        <v>15</v>
      </c>
      <c r="H16" s="13"/>
    </row>
    <row r="17" spans="2:8" ht="12.75">
      <c r="B17" s="12">
        <f t="shared" si="0"/>
        <v>0.12999999999999998</v>
      </c>
      <c r="D17" s="5">
        <v>1</v>
      </c>
      <c r="E17" s="5">
        <v>13</v>
      </c>
      <c r="F17" s="13"/>
      <c r="G17" s="13"/>
      <c r="H17" s="14"/>
    </row>
    <row r="18" spans="2:8" ht="12.75">
      <c r="B18" s="12">
        <f t="shared" si="0"/>
        <v>0.13999999999999999</v>
      </c>
      <c r="D18" s="5">
        <v>1</v>
      </c>
      <c r="E18" s="5">
        <v>14</v>
      </c>
      <c r="F18" s="13"/>
      <c r="G18" s="13"/>
      <c r="H18" s="14"/>
    </row>
    <row r="19" spans="2:5" ht="12.75">
      <c r="B19" s="12">
        <f t="shared" si="0"/>
        <v>0.15</v>
      </c>
      <c r="D19" s="5">
        <v>1</v>
      </c>
      <c r="E19" s="5">
        <v>15</v>
      </c>
    </row>
    <row r="20" spans="2:5" ht="12.75">
      <c r="B20" s="12">
        <f t="shared" si="0"/>
        <v>0.16</v>
      </c>
      <c r="E20" s="5">
        <v>16</v>
      </c>
    </row>
    <row r="21" spans="2:5" ht="12.75">
      <c r="B21" s="12">
        <f t="shared" si="0"/>
        <v>0.17</v>
      </c>
      <c r="E21" s="5">
        <v>17</v>
      </c>
    </row>
    <row r="22" spans="2:5" ht="12.75">
      <c r="B22" s="12">
        <f t="shared" si="0"/>
        <v>0.18000000000000002</v>
      </c>
      <c r="E22" s="5">
        <v>18</v>
      </c>
    </row>
    <row r="23" spans="2:5" ht="12.75">
      <c r="B23" s="12">
        <f t="shared" si="0"/>
        <v>0.19000000000000003</v>
      </c>
      <c r="E23" s="5">
        <v>19</v>
      </c>
    </row>
    <row r="24" spans="2:5" ht="12.75">
      <c r="B24" s="12">
        <f t="shared" si="0"/>
        <v>0.20000000000000004</v>
      </c>
      <c r="E24" s="5">
        <v>20</v>
      </c>
    </row>
    <row r="25" spans="2:5" ht="12.75">
      <c r="B25" s="12">
        <f t="shared" si="0"/>
        <v>0.21000000000000005</v>
      </c>
      <c r="E25" s="5">
        <v>21</v>
      </c>
    </row>
    <row r="26" spans="2:5" ht="12.75">
      <c r="B26" s="12">
        <f t="shared" si="0"/>
        <v>0.22000000000000006</v>
      </c>
      <c r="E26" s="5">
        <v>22</v>
      </c>
    </row>
    <row r="27" spans="2:5" ht="12.75">
      <c r="B27" s="12">
        <f t="shared" si="0"/>
        <v>0.23000000000000007</v>
      </c>
      <c r="E27" s="5">
        <v>23</v>
      </c>
    </row>
    <row r="28" spans="2:5" ht="12.75">
      <c r="B28" s="12">
        <f t="shared" si="0"/>
        <v>0.24000000000000007</v>
      </c>
      <c r="E28" s="5">
        <v>24</v>
      </c>
    </row>
    <row r="29" spans="2:5" ht="12.75">
      <c r="B29" s="12">
        <f t="shared" si="0"/>
        <v>0.25000000000000006</v>
      </c>
      <c r="E29" s="5">
        <v>25</v>
      </c>
    </row>
    <row r="30" spans="2:5" ht="12.75">
      <c r="B30" s="12">
        <f t="shared" si="0"/>
        <v>0.26000000000000006</v>
      </c>
      <c r="E30" s="5">
        <v>26</v>
      </c>
    </row>
    <row r="31" spans="2:5" ht="12.75">
      <c r="B31" s="12">
        <f t="shared" si="0"/>
        <v>0.2700000000000001</v>
      </c>
      <c r="E31" s="5">
        <v>27</v>
      </c>
    </row>
    <row r="32" spans="2:5" ht="12.75">
      <c r="B32" s="12">
        <f t="shared" si="0"/>
        <v>0.2800000000000001</v>
      </c>
      <c r="E32" s="5">
        <v>28</v>
      </c>
    </row>
    <row r="33" spans="2:5" ht="12.75">
      <c r="B33" s="12">
        <f t="shared" si="0"/>
        <v>0.2900000000000001</v>
      </c>
      <c r="E33" s="5">
        <v>29</v>
      </c>
    </row>
    <row r="34" spans="2:5" ht="12.75">
      <c r="B34" s="12">
        <f t="shared" si="0"/>
        <v>0.3000000000000001</v>
      </c>
      <c r="E34" s="5">
        <v>30</v>
      </c>
    </row>
    <row r="35" ht="12.75">
      <c r="B35" s="12">
        <f t="shared" si="0"/>
        <v>0.3100000000000001</v>
      </c>
    </row>
    <row r="36" ht="12.75">
      <c r="B36" s="12">
        <f t="shared" si="0"/>
        <v>0.3200000000000001</v>
      </c>
    </row>
    <row r="37" ht="12.75">
      <c r="B37" s="12">
        <f t="shared" si="0"/>
        <v>0.3300000000000001</v>
      </c>
    </row>
    <row r="38" ht="12.75">
      <c r="B38" s="12">
        <f t="shared" si="0"/>
        <v>0.34000000000000014</v>
      </c>
    </row>
    <row r="39" ht="12.75">
      <c r="B39" s="12">
        <f t="shared" si="0"/>
        <v>0.35000000000000014</v>
      </c>
    </row>
    <row r="40" ht="12.75">
      <c r="B40" s="12">
        <f t="shared" si="0"/>
        <v>0.36000000000000015</v>
      </c>
    </row>
    <row r="41" ht="12.75">
      <c r="B41" s="12">
        <f t="shared" si="0"/>
        <v>0.37000000000000016</v>
      </c>
    </row>
    <row r="42" ht="12.75">
      <c r="B42" s="12">
        <f t="shared" si="0"/>
        <v>0.38000000000000017</v>
      </c>
    </row>
    <row r="43" ht="12.75">
      <c r="B43" s="12">
        <f t="shared" si="0"/>
        <v>0.3900000000000002</v>
      </c>
    </row>
    <row r="44" ht="12.75">
      <c r="B44" s="12">
        <f t="shared" si="0"/>
        <v>0.4000000000000002</v>
      </c>
    </row>
    <row r="45" ht="12.75">
      <c r="B45" s="12">
        <f t="shared" si="0"/>
        <v>0.4100000000000002</v>
      </c>
    </row>
    <row r="46" ht="12.75">
      <c r="B46" s="12">
        <f t="shared" si="0"/>
        <v>0.4200000000000002</v>
      </c>
    </row>
    <row r="47" ht="12.75">
      <c r="B47" s="12">
        <f t="shared" si="0"/>
        <v>0.4300000000000002</v>
      </c>
    </row>
    <row r="48" ht="12.75">
      <c r="B48" s="12">
        <f t="shared" si="0"/>
        <v>0.4400000000000002</v>
      </c>
    </row>
    <row r="49" ht="12.75">
      <c r="B49" s="12">
        <f t="shared" si="0"/>
        <v>0.45000000000000023</v>
      </c>
    </row>
    <row r="50" ht="12.75">
      <c r="B50" s="12">
        <f t="shared" si="0"/>
        <v>0.46000000000000024</v>
      </c>
    </row>
    <row r="51" ht="12.75">
      <c r="B51" s="12">
        <f t="shared" si="0"/>
        <v>0.47000000000000025</v>
      </c>
    </row>
    <row r="52" ht="12.75">
      <c r="B52" s="12">
        <f t="shared" si="0"/>
        <v>0.48000000000000026</v>
      </c>
    </row>
    <row r="53" ht="12.75">
      <c r="B53" s="12">
        <f t="shared" si="0"/>
        <v>0.49000000000000027</v>
      </c>
    </row>
    <row r="54" ht="12.75">
      <c r="B54" s="12">
        <f t="shared" si="0"/>
        <v>0.5000000000000002</v>
      </c>
    </row>
    <row r="55" ht="12.75">
      <c r="B55" s="12">
        <f t="shared" si="0"/>
        <v>0.5100000000000002</v>
      </c>
    </row>
    <row r="56" ht="12.75">
      <c r="B56" s="12">
        <f t="shared" si="0"/>
        <v>0.5200000000000002</v>
      </c>
    </row>
    <row r="57" ht="12.75">
      <c r="B57" s="12">
        <f t="shared" si="0"/>
        <v>0.5300000000000002</v>
      </c>
    </row>
    <row r="58" ht="12.75">
      <c r="B58" s="12">
        <f t="shared" si="0"/>
        <v>0.5400000000000003</v>
      </c>
    </row>
    <row r="59" ht="12.75">
      <c r="B59" s="12">
        <f t="shared" si="0"/>
        <v>0.5500000000000003</v>
      </c>
    </row>
    <row r="60" ht="12.75">
      <c r="B60" s="12">
        <f t="shared" si="0"/>
        <v>0.5600000000000003</v>
      </c>
    </row>
    <row r="61" ht="12.75">
      <c r="B61" s="12">
        <f t="shared" si="0"/>
        <v>0.5700000000000003</v>
      </c>
    </row>
    <row r="62" ht="12.75">
      <c r="B62" s="12">
        <f t="shared" si="0"/>
        <v>0.5800000000000003</v>
      </c>
    </row>
    <row r="63" ht="12.75">
      <c r="B63" s="12">
        <f t="shared" si="0"/>
        <v>0.5900000000000003</v>
      </c>
    </row>
    <row r="64" ht="12.75">
      <c r="B64" s="12">
        <f t="shared" si="0"/>
        <v>0.6000000000000003</v>
      </c>
    </row>
    <row r="65" ht="12.75">
      <c r="B65" s="12">
        <f t="shared" si="0"/>
        <v>0.6100000000000003</v>
      </c>
    </row>
    <row r="66" ht="12.75">
      <c r="B66" s="12">
        <f t="shared" si="0"/>
        <v>0.6200000000000003</v>
      </c>
    </row>
    <row r="67" ht="12.75">
      <c r="B67" s="12">
        <f t="shared" si="0"/>
        <v>0.6300000000000003</v>
      </c>
    </row>
    <row r="68" ht="12.75">
      <c r="B68" s="12">
        <f t="shared" si="0"/>
        <v>0.6400000000000003</v>
      </c>
    </row>
    <row r="69" ht="12.75">
      <c r="B69" s="12">
        <f t="shared" si="0"/>
        <v>0.6500000000000004</v>
      </c>
    </row>
    <row r="70" ht="12.75">
      <c r="B70" s="12">
        <f aca="true" t="shared" si="1" ref="B70:B104">B69+0.01</f>
        <v>0.6600000000000004</v>
      </c>
    </row>
    <row r="71" ht="12.75">
      <c r="B71" s="12">
        <f t="shared" si="1"/>
        <v>0.6700000000000004</v>
      </c>
    </row>
    <row r="72" ht="12.75">
      <c r="B72" s="12">
        <f t="shared" si="1"/>
        <v>0.6800000000000004</v>
      </c>
    </row>
    <row r="73" ht="12.75">
      <c r="B73" s="12">
        <f t="shared" si="1"/>
        <v>0.6900000000000004</v>
      </c>
    </row>
    <row r="74" ht="12.75">
      <c r="B74" s="12">
        <f t="shared" si="1"/>
        <v>0.7000000000000004</v>
      </c>
    </row>
    <row r="75" ht="12.75">
      <c r="B75" s="12">
        <f t="shared" si="1"/>
        <v>0.7100000000000004</v>
      </c>
    </row>
    <row r="76" ht="12.75">
      <c r="B76" s="12">
        <f t="shared" si="1"/>
        <v>0.7200000000000004</v>
      </c>
    </row>
    <row r="77" ht="12.75">
      <c r="B77" s="12">
        <f t="shared" si="1"/>
        <v>0.7300000000000004</v>
      </c>
    </row>
    <row r="78" ht="12.75">
      <c r="B78" s="12">
        <f t="shared" si="1"/>
        <v>0.7400000000000004</v>
      </c>
    </row>
    <row r="79" ht="12.75">
      <c r="B79" s="12">
        <f t="shared" si="1"/>
        <v>0.7500000000000004</v>
      </c>
    </row>
    <row r="80" ht="12.75">
      <c r="B80" s="12">
        <f t="shared" si="1"/>
        <v>0.7600000000000005</v>
      </c>
    </row>
    <row r="81" ht="12.75">
      <c r="B81" s="12">
        <f t="shared" si="1"/>
        <v>0.7700000000000005</v>
      </c>
    </row>
    <row r="82" ht="12.75">
      <c r="B82" s="12">
        <f t="shared" si="1"/>
        <v>0.7800000000000005</v>
      </c>
    </row>
    <row r="83" ht="12.75">
      <c r="B83" s="12">
        <f t="shared" si="1"/>
        <v>0.7900000000000005</v>
      </c>
    </row>
    <row r="84" ht="12.75">
      <c r="B84" s="12">
        <f t="shared" si="1"/>
        <v>0.8000000000000005</v>
      </c>
    </row>
    <row r="85" ht="12.75">
      <c r="B85" s="12">
        <f t="shared" si="1"/>
        <v>0.8100000000000005</v>
      </c>
    </row>
    <row r="86" ht="12.75">
      <c r="B86" s="12">
        <f t="shared" si="1"/>
        <v>0.8200000000000005</v>
      </c>
    </row>
    <row r="87" ht="12.75">
      <c r="B87" s="12">
        <f t="shared" si="1"/>
        <v>0.8300000000000005</v>
      </c>
    </row>
    <row r="88" ht="12.75">
      <c r="B88" s="12">
        <f t="shared" si="1"/>
        <v>0.8400000000000005</v>
      </c>
    </row>
    <row r="89" ht="12.75">
      <c r="B89" s="12">
        <f t="shared" si="1"/>
        <v>0.8500000000000005</v>
      </c>
    </row>
    <row r="90" ht="12.75">
      <c r="B90" s="12">
        <f t="shared" si="1"/>
        <v>0.8600000000000005</v>
      </c>
    </row>
    <row r="91" ht="12.75">
      <c r="B91" s="12">
        <f t="shared" si="1"/>
        <v>0.8700000000000006</v>
      </c>
    </row>
    <row r="92" ht="12.75">
      <c r="B92" s="12">
        <f t="shared" si="1"/>
        <v>0.8800000000000006</v>
      </c>
    </row>
    <row r="93" ht="12.75">
      <c r="B93" s="12">
        <f t="shared" si="1"/>
        <v>0.8900000000000006</v>
      </c>
    </row>
    <row r="94" ht="12.75">
      <c r="B94" s="12">
        <f t="shared" si="1"/>
        <v>0.9000000000000006</v>
      </c>
    </row>
    <row r="95" ht="12.75">
      <c r="B95" s="12">
        <f t="shared" si="1"/>
        <v>0.9100000000000006</v>
      </c>
    </row>
    <row r="96" ht="12.75">
      <c r="B96" s="12">
        <f t="shared" si="1"/>
        <v>0.9200000000000006</v>
      </c>
    </row>
    <row r="97" ht="12.75">
      <c r="B97" s="12">
        <f t="shared" si="1"/>
        <v>0.9300000000000006</v>
      </c>
    </row>
    <row r="98" ht="12.75">
      <c r="B98" s="12">
        <f t="shared" si="1"/>
        <v>0.9400000000000006</v>
      </c>
    </row>
    <row r="99" ht="12.75">
      <c r="B99" s="12">
        <f t="shared" si="1"/>
        <v>0.9500000000000006</v>
      </c>
    </row>
    <row r="100" ht="12.75">
      <c r="B100" s="12">
        <f t="shared" si="1"/>
        <v>0.9600000000000006</v>
      </c>
    </row>
    <row r="101" ht="12.75">
      <c r="B101" s="12">
        <f t="shared" si="1"/>
        <v>0.9700000000000006</v>
      </c>
    </row>
    <row r="102" ht="12.75">
      <c r="B102" s="12">
        <f t="shared" si="1"/>
        <v>0.9800000000000006</v>
      </c>
    </row>
    <row r="103" ht="12.75">
      <c r="B103" s="12">
        <f t="shared" si="1"/>
        <v>0.9900000000000007</v>
      </c>
    </row>
    <row r="104" ht="12.75">
      <c r="B104" s="12">
        <f t="shared" si="1"/>
        <v>1.0000000000000007</v>
      </c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Bascomb</dc:creator>
  <cp:keywords/>
  <dc:description/>
  <cp:lastModifiedBy>Fiona Williams</cp:lastModifiedBy>
  <cp:lastPrinted>2016-05-18T01:12:17Z</cp:lastPrinted>
  <dcterms:created xsi:type="dcterms:W3CDTF">2004-05-23T00:02:59Z</dcterms:created>
  <dcterms:modified xsi:type="dcterms:W3CDTF">2019-09-30T03:52:55Z</dcterms:modified>
  <cp:category/>
  <cp:version/>
  <cp:contentType/>
  <cp:contentStatus/>
</cp:coreProperties>
</file>